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Ejercicio 2017\Ley de Ingresos y Presupuesto 2017\"/>
    </mc:Choice>
  </mc:AlternateContent>
  <bookViews>
    <workbookView xWindow="240" yWindow="105" windowWidth="28455" windowHeight="12540"/>
  </bookViews>
  <sheets>
    <sheet name="Hoja1" sheetId="1" r:id="rId1"/>
    <sheet name="Hoja2" sheetId="2" r:id="rId2"/>
    <sheet name="Hoja3" sheetId="3" r:id="rId3"/>
  </sheets>
  <calcPr calcId="152511"/>
</workbook>
</file>

<file path=xl/calcChain.xml><?xml version="1.0" encoding="utf-8"?>
<calcChain xmlns="http://schemas.openxmlformats.org/spreadsheetml/2006/main">
  <c r="B301" i="1" l="1"/>
  <c r="B266" i="1"/>
  <c r="B263" i="1"/>
  <c r="B259" i="1"/>
  <c r="B254" i="1"/>
  <c r="B242" i="1"/>
  <c r="B241" i="1" s="1"/>
  <c r="B237" i="1"/>
  <c r="B234" i="1"/>
  <c r="B232" i="1"/>
  <c r="B227" i="1"/>
  <c r="B220" i="1"/>
  <c r="B216" i="1"/>
  <c r="B215" i="1" s="1"/>
  <c r="B210" i="1"/>
  <c r="B169" i="1"/>
  <c r="B164" i="1"/>
  <c r="B160" i="1"/>
  <c r="B157" i="1"/>
  <c r="B155" i="1"/>
  <c r="B153" i="1"/>
  <c r="B150" i="1"/>
  <c r="B146" i="1"/>
  <c r="B141" i="1"/>
  <c r="B131" i="1"/>
  <c r="B128" i="1"/>
  <c r="B123" i="1"/>
  <c r="B120" i="1"/>
  <c r="B113" i="1"/>
  <c r="B110" i="1"/>
  <c r="B106" i="1"/>
  <c r="B102" i="1"/>
  <c r="B95" i="1"/>
  <c r="B90" i="1"/>
  <c r="B88" i="1"/>
  <c r="B86" i="1"/>
  <c r="B79" i="1"/>
  <c r="B77" i="1"/>
  <c r="B71" i="1"/>
  <c r="B61" i="1"/>
  <c r="B58" i="1"/>
  <c r="B53" i="1"/>
  <c r="B49" i="1"/>
  <c r="B37" i="1"/>
  <c r="B33" i="1"/>
  <c r="B163" i="1" l="1"/>
  <c r="B140" i="1"/>
  <c r="B219" i="1"/>
  <c r="B246" i="1" s="1"/>
  <c r="B70" i="1"/>
  <c r="B48" i="1"/>
  <c r="B94" i="1"/>
  <c r="B149" i="1"/>
  <c r="B272" i="1"/>
  <c r="B176" i="1" l="1"/>
</calcChain>
</file>

<file path=xl/sharedStrings.xml><?xml version="1.0" encoding="utf-8"?>
<sst xmlns="http://schemas.openxmlformats.org/spreadsheetml/2006/main" count="290" uniqueCount="279">
  <si>
    <t>H. AYUNTAMIENTO DEL MUNICIPIO DE TEPEZALA, AGUASCALIENTES</t>
  </si>
  <si>
    <t>PRESUPUESTO DE EGRESOS DEL MUNICIPIO DE TEPEZALA, AGUASCALIENTES</t>
  </si>
  <si>
    <t>PARA EL EJERCICIO FISCAL DEL AÑO 2017</t>
  </si>
  <si>
    <t xml:space="preserve">EL AYUNTAMIENTO DE TEPEZALA, AGUASCALIENTES EN SESION CELEBRADA EL DIA DE HOY EN USO DE LAS FACULTADES QUE LE CONFIEREN LOS ARTICULOS 115 FRACCION IV DE LA CONSTITUCION POLITICA DE LOS ESTADOS UNIDOS MEXICANOS 70, FRACCION III DE LA CONSTITUCION POLITICA DEL ESTADO HA TENIDO A BIEN EXPEDIR EL SIGUIENTE </t>
  </si>
  <si>
    <t>ACUERDO</t>
  </si>
  <si>
    <t>ARTICULO PRIMERO.-SE APRUEBA EL PRESUPUESTO DE EGRESOS DEL MUNICIPIO DE TEPEZALA AGUASCALIENTES PARA EL EJERCICIO FISCAL DEL AÑO 2017 INCLUYE FONDO III Y FONDO IV</t>
  </si>
  <si>
    <t>PRESUPUESTO DE EGRESOS PARA EL EJERCICIO FISCAL 2017</t>
  </si>
  <si>
    <t>CLASIFICADOR POR OBJETO DEL GASTO A NIVEL DE CAPITULO</t>
  </si>
  <si>
    <t>1000 SERVICIOS PERSONALES</t>
  </si>
  <si>
    <t>2000 MATERIALES Y SUMINISTROS</t>
  </si>
  <si>
    <t>3000 SERVICIOS GENERALES</t>
  </si>
  <si>
    <t>4000 TRANSFERENCIAS, ASIGNACIONES, SUBSIDIOS Y OTRAS AYUDAS</t>
  </si>
  <si>
    <t>5000 BIENES MUEBLES, INMUEBLES E INTANGIBLES</t>
  </si>
  <si>
    <t>6000 INVERSIÓN PÚBLICA</t>
  </si>
  <si>
    <t>FONDO III</t>
  </si>
  <si>
    <t>FONDO IV</t>
  </si>
  <si>
    <t>SERVICIOS PERSONALES</t>
  </si>
  <si>
    <t>REMUNERACIONES AL PERSONAL DE CARÁCTER PERMANENTE</t>
  </si>
  <si>
    <t>Sueldos base al personal permanente</t>
  </si>
  <si>
    <t>REMUNERACIONES AL PERSONAL DE CARÁCTER TRANSITORIO</t>
  </si>
  <si>
    <t>Sueldos base al personal eventual</t>
  </si>
  <si>
    <t>REMUNERACIONES ADICIONALES Y ESPECIALES</t>
  </si>
  <si>
    <t>Prima quinquenal por años de servicios efectivos p</t>
  </si>
  <si>
    <t>Prima vacacional</t>
  </si>
  <si>
    <t>Aguinaldo</t>
  </si>
  <si>
    <t>Compensaciones</t>
  </si>
  <si>
    <t>SEGURIDAD SOCIAL</t>
  </si>
  <si>
    <t>Cuotas al IMSS</t>
  </si>
  <si>
    <t>Aportaciones a fondos de vivienda ISSSSPEA</t>
  </si>
  <si>
    <t>OTRAS PRESTACIONES SOCIALES Y ECONÓMICAS</t>
  </si>
  <si>
    <t>Indemnizaciones por retiro</t>
  </si>
  <si>
    <t>Apoyo de transporte</t>
  </si>
  <si>
    <t>Apoyo de renta</t>
  </si>
  <si>
    <t>Bono de despensa</t>
  </si>
  <si>
    <t>PAGO DE ESTIMULOS A SERVIDORES PÚBLICOS</t>
  </si>
  <si>
    <t>Estímulos al personal</t>
  </si>
  <si>
    <t>MATERIALES Y SUMINISTROS</t>
  </si>
  <si>
    <t>MATERIALES DE ADMINISTRACIÓN, EMISIÓN DE DOCUMENTO</t>
  </si>
  <si>
    <t>Materiales, útiles y equipos menores de oficina</t>
  </si>
  <si>
    <t>Materiales y útiles de impresión y reproducción</t>
  </si>
  <si>
    <t>Materiales, útiles y equipos menores de tecnología</t>
  </si>
  <si>
    <t>Material impreso e información digital</t>
  </si>
  <si>
    <t>Material de limpieza</t>
  </si>
  <si>
    <t>ALIMENTOS Y UTENSILIOS</t>
  </si>
  <si>
    <t>Servicios de cafetería en oficinas</t>
  </si>
  <si>
    <t>MATERIALES Y ARTÍCULOS DE CONSTRUCCIÓN Y DE REPARA</t>
  </si>
  <si>
    <t>Cemento y productos de concreto</t>
  </si>
  <si>
    <t>Vidrio y productos de vidrio</t>
  </si>
  <si>
    <t>Material eléctrico y electrónico</t>
  </si>
  <si>
    <t>Materiales complementarios</t>
  </si>
  <si>
    <t>Otros materiales y artículos de construcción y rep</t>
  </si>
  <si>
    <t>Estructuras y manufacturas para todo tipo de const</t>
  </si>
  <si>
    <t>COMBUSTIBLES, LUBRICANTES Y ADITIVOS</t>
  </si>
  <si>
    <t>Combustibles por vales y/o efectivo</t>
  </si>
  <si>
    <t>VESTUARIO, BLANCOS, PRENDAS DE PROTECCIÓN Y ARTÍCU</t>
  </si>
  <si>
    <t>Vestuario y uniformes</t>
  </si>
  <si>
    <t>HERRAMIENTAS, REFACCIONES Y ACCESORIOS MENORES</t>
  </si>
  <si>
    <t>Herramientas menores</t>
  </si>
  <si>
    <t>Refacciones y accesorios menores de equipo de tran</t>
  </si>
  <si>
    <t>SERVICIOS GENERALES</t>
  </si>
  <si>
    <t>SERVICIOS BÁSICOS</t>
  </si>
  <si>
    <t>Servicio de energía eléctrica</t>
  </si>
  <si>
    <t>Servicio de energía eléctrica para alumbrado públi</t>
  </si>
  <si>
    <t>Servicio de cloración de agua</t>
  </si>
  <si>
    <t>Servicio de telefonía tradicional</t>
  </si>
  <si>
    <t>Servicio de telefonía celular</t>
  </si>
  <si>
    <t>Servicios de telecomunicaciones y satélites</t>
  </si>
  <si>
    <t>SERVICIOS DE ARRENDAMIENTO</t>
  </si>
  <si>
    <t>Arrendamiento de edificios</t>
  </si>
  <si>
    <t>Arrendamiento de equipo de transporte</t>
  </si>
  <si>
    <t>Arrendamiento de maquinaria, otros equipos y herra</t>
  </si>
  <si>
    <t>SERVICIOS PROFESIONALES, CIENTÍFICOS, TÉCNICOS Y O</t>
  </si>
  <si>
    <t>Servicios legales, de contabilidad, auditoría y re</t>
  </si>
  <si>
    <t>Servicios de capacitación</t>
  </si>
  <si>
    <t>Impresiones de documentos oficiales para la presta</t>
  </si>
  <si>
    <t>SERVICIOS FINANCIEROS, BANCARIOS Y COMERCIALES</t>
  </si>
  <si>
    <t>Intereses, comisiones y otros servicios bancarios</t>
  </si>
  <si>
    <t>Seguros y fianzas.</t>
  </si>
  <si>
    <t>SERVICIOS DE INSTALACIÓN, REPARACIÓN, MANTENIMIENT</t>
  </si>
  <si>
    <t>Conservación y mantenimiento menor de inmuebles</t>
  </si>
  <si>
    <t>Instalación, reparación y mantenimiento de mobilia</t>
  </si>
  <si>
    <t>Instalación, reparación y mantenimiento de equipo</t>
  </si>
  <si>
    <t>Reparación y mantenimiento de equipo de transporte</t>
  </si>
  <si>
    <t>Instalación, reparación y mantenimiento de maquina</t>
  </si>
  <si>
    <t>Servicios de limpieza y manejo de desechos</t>
  </si>
  <si>
    <t>SERVICIOS DE COMUNICACIÓN SOCIAL Y PUBLICIDAD</t>
  </si>
  <si>
    <t>Gastos de publicidad y propaganda</t>
  </si>
  <si>
    <t>Publicaciones oficiales y de información en genera</t>
  </si>
  <si>
    <t>SERVICIOS DE TRASLADO Y VIÁTICOS</t>
  </si>
  <si>
    <t>Pasajes aéreos nacionales</t>
  </si>
  <si>
    <t>Gastos de traslado por vía terrestre nacional</t>
  </si>
  <si>
    <t>Hospedajes nacionales</t>
  </si>
  <si>
    <t>Alimentos nacionales</t>
  </si>
  <si>
    <t>SERVICIOS OFICIALES</t>
  </si>
  <si>
    <t>Gastos de ceremonial</t>
  </si>
  <si>
    <t>Gastos de ceremonias y eventos oficiales y de orde</t>
  </si>
  <si>
    <t>OTROS SERVICIOS GENERALES</t>
  </si>
  <si>
    <t>Servicios funerarios y de cementerios</t>
  </si>
  <si>
    <t>Otros impuestos y derechos</t>
  </si>
  <si>
    <t>Penas, multas, accesorios y actualizaciones</t>
  </si>
  <si>
    <t>Impuesto sobre nóminas</t>
  </si>
  <si>
    <t>Estudios y análisis clínicos</t>
  </si>
  <si>
    <t>TRANSFERENCIAS, ASIGNACIONES, SUBSIDIOS Y OTRAS AY</t>
  </si>
  <si>
    <t>AYUDAS SOCIALES</t>
  </si>
  <si>
    <t>Ayudas sociales a personas</t>
  </si>
  <si>
    <t>Ayudas a la población vulnerable</t>
  </si>
  <si>
    <t>Gastos relacionados con actividades culturales, de</t>
  </si>
  <si>
    <t>Instituciones educativas</t>
  </si>
  <si>
    <t>PENSIONES Y JUBILACIONES</t>
  </si>
  <si>
    <t>Pensiones</t>
  </si>
  <si>
    <t>BIENES MUEBLES, INMUEBLES E INTANGIBLES</t>
  </si>
  <si>
    <t>MOBILIARIO Y EQUIPO DE ADMINISTRACIÓN</t>
  </si>
  <si>
    <t>Muebles de oficina y estantería</t>
  </si>
  <si>
    <t>Equipo de cómputo y de tecnologías de la informaci</t>
  </si>
  <si>
    <t>MOBILIARIO Y EQUIPO EDUCACIONAL Y RECREATIVO</t>
  </si>
  <si>
    <t>Otro mobiliario y equipo educacional y recreativo</t>
  </si>
  <si>
    <t>VEHÍCULOS Y EQUIPO DE TRANSPORTE</t>
  </si>
  <si>
    <t>Vehículos y equipo auxiliar de transporte.</t>
  </si>
  <si>
    <t>MAQUINARIA, OTROS EQUIPOS Y HERRAMIENTAS</t>
  </si>
  <si>
    <t>Maquinaria y equipo de construcción</t>
  </si>
  <si>
    <t>Equipo de comunicación y telecomunicación</t>
  </si>
  <si>
    <t>ACTIVOS INTANGIBLES</t>
  </si>
  <si>
    <t>Licencias informáticas e intelectuales</t>
  </si>
  <si>
    <t>INVERSIÓN PÚBLICA</t>
  </si>
  <si>
    <t>OBRA PÚBLICA EN BIENES DE DOMINIO PÚBLICO</t>
  </si>
  <si>
    <t>Edificación no habitacional</t>
  </si>
  <si>
    <t>Obras para el abastecimiento de electricidad</t>
  </si>
  <si>
    <t>División de terrenos y construcción de obras de ur</t>
  </si>
  <si>
    <t>Construcción y/o rehabilitación de infraestructura</t>
  </si>
  <si>
    <t>OBRA PÚBLICA EN BIENES PROPIOS</t>
  </si>
  <si>
    <t>Construcción y/o rehabilitación de escuelas y espa</t>
  </si>
  <si>
    <t>Construcción y/o rehabilitación de espacios deport</t>
  </si>
  <si>
    <t>Construcción y/o rehabilitación de edificios públi</t>
  </si>
  <si>
    <t>CLASIFICACION ADMINISTRATIVA</t>
  </si>
  <si>
    <t>12 PATRONATO DE LA FERIA</t>
  </si>
  <si>
    <t>A0 CORPORACION</t>
  </si>
  <si>
    <t>B0 PRESIDENCIA</t>
  </si>
  <si>
    <t>C0 SECRETARIA DEL H. AYUNTAMIENTO</t>
  </si>
  <si>
    <t>D0 TESORERIA Y CATASTRO</t>
  </si>
  <si>
    <t>F0 OBRAS PUBLICAS</t>
  </si>
  <si>
    <t>G0 CONTRALORIA</t>
  </si>
  <si>
    <t>H0 SEGURIDAD PUBLICA</t>
  </si>
  <si>
    <t>H1PROTECCION CIVIL</t>
  </si>
  <si>
    <t>I0 DESARROLLO SOCIAL</t>
  </si>
  <si>
    <t>J0 ACCION CIVICA CULTURA Y DEPORTES</t>
  </si>
  <si>
    <t>M0 AGUA POTABLE</t>
  </si>
  <si>
    <t>M1 LIMPIA</t>
  </si>
  <si>
    <t>M2 CEMENTERIOS Y MERCADOS</t>
  </si>
  <si>
    <t>M3 PARQUES Y JARDINES</t>
  </si>
  <si>
    <t>M4 ALUMBRADO PUBLICO</t>
  </si>
  <si>
    <t>N0 DIF</t>
  </si>
  <si>
    <t>O0 SERVICIOS PUBLICOS</t>
  </si>
  <si>
    <t>Q0 PENSIONADOS Y JUBILADOS</t>
  </si>
  <si>
    <t>X0 FONDO III</t>
  </si>
  <si>
    <t>Y0 FONDO IV</t>
  </si>
  <si>
    <t>CLASIFICACION FUNCIONAL DEL GASTO</t>
  </si>
  <si>
    <t>1000 GOBIERNO</t>
  </si>
  <si>
    <t>1500 ASUNTOS FINANCIEROS Y HACENDARIOS</t>
  </si>
  <si>
    <t>1511 Asuntos FinancierosSub-SubFunción de</t>
  </si>
  <si>
    <t>2000 DESARROLLO SOCIAL</t>
  </si>
  <si>
    <t>2200 VIVIENDA Y SERVICIOS A LA COMUNIDAD</t>
  </si>
  <si>
    <t>2211 Sub-SubFunción de Urbanización</t>
  </si>
  <si>
    <t>2221 Sub-SubFunción de Desarrollo Comunitario</t>
  </si>
  <si>
    <t>2231 Sub-SubFunción de Abastecimiento de Agua</t>
  </si>
  <si>
    <t>2241 Sub-SubFunción de Alumbrado Público</t>
  </si>
  <si>
    <t>2251 Sub-SubFunción de Vivienda</t>
  </si>
  <si>
    <t>2261 Sub-SubFunción de Servicios Comunales</t>
  </si>
  <si>
    <t>2400 RECREACION, CULTURA Y OTRAS MANIFESTACIONES SOCIAL</t>
  </si>
  <si>
    <t>2411 Sub-SubFunción de Deporte y Recreación</t>
  </si>
  <si>
    <t>2421 Sub-SubFunción de Cultura</t>
  </si>
  <si>
    <t>2441 Sub-SubFunción de Asuntos Religiosos y Otras Manif</t>
  </si>
  <si>
    <t>2500 EDUCACION</t>
  </si>
  <si>
    <t>2511 Sub-SubFunción de Educación Básica</t>
  </si>
  <si>
    <t>2600 PROTECCION SOCIAL</t>
  </si>
  <si>
    <t>2681 Sub-SubFunción de Otros Grupos Vulnerables</t>
  </si>
  <si>
    <t>2691 Sub-SubFunción de Otros de Seguridad Social y Asis</t>
  </si>
  <si>
    <t>2700 OTROS ASUNTOS SOCIALES</t>
  </si>
  <si>
    <t>2711 Sub-SubFunción de Otros de Otros Asuntos Sociales</t>
  </si>
  <si>
    <t>3000 DESARROLLO ECONOMICO</t>
  </si>
  <si>
    <t>3700 TURISMO</t>
  </si>
  <si>
    <t>3711 Sub-SubFunción de Turismo</t>
  </si>
  <si>
    <t>CLASIFICACION ECONOMICA</t>
  </si>
  <si>
    <t>1 Gasto Corriente</t>
  </si>
  <si>
    <t>2 Gasto de Capital</t>
  </si>
  <si>
    <t>3 Amortización de la deuda y disminución de pasivos</t>
  </si>
  <si>
    <t>1.- Recursos Fiscales</t>
  </si>
  <si>
    <t>1RF1 PARTICIPACIONES</t>
  </si>
  <si>
    <t>1RF2 FONDO RESARCITORIO</t>
  </si>
  <si>
    <t>2.Ingresos propios</t>
  </si>
  <si>
    <t>4RP1 RECURSOS PROPIOS</t>
  </si>
  <si>
    <t>5. Recursos Federales</t>
  </si>
  <si>
    <t>5RF1 FONDO DE INFRAESTRUCTURA SOCIAL MUNICIPAL FISM</t>
  </si>
  <si>
    <t>5RF2 FORTAMUN-DF</t>
  </si>
  <si>
    <t>Convenios</t>
  </si>
  <si>
    <t>PROGRAMAS Y PROYECTOS</t>
  </si>
  <si>
    <t>0001 - ADMINISTRACION GENERAL</t>
  </si>
  <si>
    <t>0002 - TRANSFERENCIA DE BASURA Y RELLENO SANITARIO</t>
  </si>
  <si>
    <t>0003 - AYUDA SOCIAL A PERSONAS</t>
  </si>
  <si>
    <t>0004 - AYUDA PARA LA SALUD</t>
  </si>
  <si>
    <t>0005 - SUBSIDIO AL TRANSPORTE ESCOLAR</t>
  </si>
  <si>
    <t>0006 - APOYOS ECONOMICOS</t>
  </si>
  <si>
    <t>0007 - AYUDAS PARA ALIMENTOS</t>
  </si>
  <si>
    <t>0008 - ESCUELAS DE CALIDAD</t>
  </si>
  <si>
    <t>0009 - PROGRAMA DE NUTRICION</t>
  </si>
  <si>
    <t>0010 - APOYO AL TURISMO</t>
  </si>
  <si>
    <t>0011 - AYUDA FUNERARIA</t>
  </si>
  <si>
    <t>0012 - APOYO DE MATERIAL PARA LA CONSTRUCCION</t>
  </si>
  <si>
    <t>0013 - APOYO CON MATERIALES Y SUMINISTROS A ESCUELAS</t>
  </si>
  <si>
    <t>0014 - SUBSIDIO A LA COORDINACION DE EDUCACION</t>
  </si>
  <si>
    <t>0015 - SUBSIDIO AL MUSEO</t>
  </si>
  <si>
    <t>0016 - PROGRAMA DE PROTECCION CIVIL</t>
  </si>
  <si>
    <t>0017 - PROGRAMA DE SEGURIDAD PUBLICA</t>
  </si>
  <si>
    <t>0018 - FESTIVIDADES</t>
  </si>
  <si>
    <t>0019 - BECAS</t>
  </si>
  <si>
    <t>0022 - PROYECTO CULTURA Y DEPORTE</t>
  </si>
  <si>
    <t>0023 - INFRAESTRUCTURA SOCIAL DEL MUNICIPIO</t>
  </si>
  <si>
    <t>0024 - INFRAESTRUCTURA SOCIAL FEDERAL</t>
  </si>
  <si>
    <t>ARTICULO SEGUNDO.-EL PRESENTE PRESUPUESTO SE MODIFICARÁ DE ACUERDO A LO QUE SE PUBLIQUE EN EL ACUERDO POR EL QUE SE DAN A CONOCER LAS FORMULAS Y METODOLOGIAS PARA LA DISTRIBUCION DE LOS RECURSOS DEL FONDO PARA INFRAESTRUCTURA SOCIAL MUNICIPAL Y EL FONDO DE APORTACIONES PARA EL FORTALECIMIENTO DE LOS MUNICIPIOS DEL ESTADO DE AGUASCALIENTES PARA EL AÑO 2017 QUE ES DIFUNDIDO EN EL PERIODICO OFICIAL DEL ESTADO DE AGUASCALIENTES.</t>
  </si>
  <si>
    <t>ARTICULO CUARTO.-AL PRESENTE PRESUPUESTO SE LE PODRAN REALIZAR TRANSFERENCIAS ENTRE PARTIDAS Y UNIDADES ADMINISTRATIVAS ASIGNADO EN EL PRESENTE PRESUPUESTO, QUEDANDO FACULTADA LA DIRECCION DE FINANZAS PARA REALIZAR LAS MODIFICACIONES PERTINENTES.</t>
  </si>
  <si>
    <t>ARTICULO QUINTO.-SE ADICIONA EL TABULADOR DE SUELDOS DE LOS SERVIDORES PUBLICOS DEL MUNICIPIO DE TEPEZALA PARA EL EJERCICIO FISCAL 2017 PARA QUEDAR EN LOS SIGUIENTES TERMINOS:</t>
  </si>
  <si>
    <t>CATEGORIA</t>
  </si>
  <si>
    <t>SUELDO MINIMO</t>
  </si>
  <si>
    <t xml:space="preserve"> SUELDO MAXIMO</t>
  </si>
  <si>
    <t>PRESIDENTE MUNICIPAL</t>
  </si>
  <si>
    <t>REGIDORES Y/O SINDICO PROCURADOR</t>
  </si>
  <si>
    <t>SECRETARIO DEL H. AYUNTAMIENTO</t>
  </si>
  <si>
    <t>DIRECTORES DE AREA</t>
  </si>
  <si>
    <t>DIRECTOR A - DIRECTOR DE FINANZAS</t>
  </si>
  <si>
    <t>SECRETARIO PARTICULAR</t>
  </si>
  <si>
    <t>SUBDIRECTORES</t>
  </si>
  <si>
    <t>JEFE DE ÁREA Y/O COORDINADOR</t>
  </si>
  <si>
    <t>AUXILIAR CONTABLE Y/O ADMINISTRATIVO</t>
  </si>
  <si>
    <t>1er. COMANDANTE</t>
  </si>
  <si>
    <t>COMANDANTE</t>
  </si>
  <si>
    <t>OFICIAL</t>
  </si>
  <si>
    <t>SUBOFICIAL</t>
  </si>
  <si>
    <t>SECRETARIAS</t>
  </si>
  <si>
    <t>SECRETARIA (A)</t>
  </si>
  <si>
    <t>SECRETARIA (B)</t>
  </si>
  <si>
    <t>SECRETARIA (C)</t>
  </si>
  <si>
    <t>PARAMÉDICOS</t>
  </si>
  <si>
    <t>CHOFER</t>
  </si>
  <si>
    <t>MECÁNICO</t>
  </si>
  <si>
    <t>AUXILIAR DE DEPARTAMENTO Y OPERATIVO</t>
  </si>
  <si>
    <t>SUPERVISOR</t>
  </si>
  <si>
    <t>ELECTRICISTA</t>
  </si>
  <si>
    <t>JARDINERO</t>
  </si>
  <si>
    <t>INTENDENTE</t>
  </si>
  <si>
    <t>VELADOR</t>
  </si>
  <si>
    <t>DELEGADO</t>
  </si>
  <si>
    <t>COMISARIO</t>
  </si>
  <si>
    <t>ANALIZADOS Y ASIGNADOS POR EL PRESIDENTE MUNICIPAL, CONTRALORÍA Y CAPITAL HUMANO Y TESORERIA MUNICIPAL, BASANDOSE ESPECIFICAMENTE EN EL ANÁLISIS DEL PUESTO ESPECÍFICO.</t>
  </si>
  <si>
    <t>ARTICULO SEXTO.-SE ANEXA EL ANALITICO DE PLAZAS DE LOS SERVIDORES PUBLICOS DEL MUNICIPIO DE TEPEZALA PARA EL EJERCICIO FISCAL 2017, QUE QUEDA EN LOS SIGUIENTES TERMINOS:</t>
  </si>
  <si>
    <t>NO. DE PLAZAS</t>
  </si>
  <si>
    <t>PRESIDENCIA MUNICIPAL</t>
  </si>
  <si>
    <t>COORPORACION MUNICIPAL</t>
  </si>
  <si>
    <t>SECRETARIA DEL H AYUNTAMIENTO</t>
  </si>
  <si>
    <t>TESORERIA Y CATASTRO</t>
  </si>
  <si>
    <t>OBRAS PUBLICAS</t>
  </si>
  <si>
    <t>CONTRALORIA</t>
  </si>
  <si>
    <t>SEGURIDAD PUBLICA</t>
  </si>
  <si>
    <t>PROTECCION CIVIL</t>
  </si>
  <si>
    <t>DESARROLLO SOCIAL</t>
  </si>
  <si>
    <t>DEPORTES</t>
  </si>
  <si>
    <t>AGUA POTABLE</t>
  </si>
  <si>
    <t>CEMENTERIOS Y MERCADOS</t>
  </si>
  <si>
    <t>PARQUES Y JARDINES</t>
  </si>
  <si>
    <t>ALUMBRADO PUBLICO</t>
  </si>
  <si>
    <t>DIF</t>
  </si>
  <si>
    <t>SERVICIOS PUBLICOS</t>
  </si>
  <si>
    <t>DELEGACIONES Y COMISARIAS</t>
  </si>
  <si>
    <t>PENSIONADOS Y JUBILADOS</t>
  </si>
  <si>
    <t>ARTICULO SEPTIMO.-EL PRESENTE ACUERDO DEBERA PUBLICARSE EN EL PERIODICO OFICIAL DEL ESTADO.</t>
  </si>
  <si>
    <t>FONDO RESARCITORIO</t>
  </si>
  <si>
    <t>CLASIFICADOR POR OBJETO DEL GASTO POR TIPO DE GASTO</t>
  </si>
  <si>
    <t>TOTAL PRESUPUESTO DE EGRESOS EJERCICIO 2017</t>
  </si>
  <si>
    <t>FUENTE DE FINANCIAMIENTO</t>
  </si>
  <si>
    <t>DIRECTOR B - DIRECTOR DE OBRAS PÚBLICAS, CONTRALORIA, DESARROLLO SOCIAL, DIF MUNICIPAL, TURISMO, ACCION CIVICA,  CULTURA Y DEPORTES, PREDIAL, SERVICIOS PUBLICOS</t>
  </si>
  <si>
    <t>DADO EN EL SALON DE CABILDO DEL H. AYUNTAMIENTO DE TEPEZALA AGUASCALIENTES A  DE ENERO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</si>
</sst>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0.00"/>
  </numFmts>
  <fonts count="5" x14ac:knownFonts="1">
    <font>
      <sz val="11"/>
      <color theme="1"/>
      <name val="Calibri"/>
      <family val="2"/>
      <scheme val="minor"/>
    </font>
    <font>
      <sz val="11"/>
      <color theme="1"/>
      <name val="Calibri"/>
      <family val="2"/>
      <scheme val="minor"/>
    </font>
    <font>
      <b/>
      <sz val="9"/>
      <color indexed="8"/>
      <name val="Arial"/>
      <family val="2"/>
    </font>
    <font>
      <sz val="9"/>
      <color indexed="8"/>
      <name val="Arial"/>
      <family val="2"/>
    </font>
    <font>
      <sz val="9"/>
      <color theme="1"/>
      <name val="Arial"/>
      <family val="2"/>
    </font>
  </fonts>
  <fills count="2">
    <fill>
      <patternFill patternType="none"/>
    </fill>
    <fill>
      <patternFill patternType="gray125"/>
    </fill>
  </fills>
  <borders count="7">
    <border>
      <left/>
      <right/>
      <top/>
      <bottom/>
      <diagonal/>
    </border>
    <border>
      <left/>
      <right/>
      <top/>
      <bottom style="thin">
        <color indexed="8"/>
      </bottom>
      <diagonal/>
    </border>
    <border>
      <left/>
      <right/>
      <top style="double">
        <color indexed="8"/>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applyAlignment="1">
      <alignment horizontal="left" vertical="center"/>
    </xf>
    <xf numFmtId="43" fontId="2" fillId="0" borderId="1" xfId="1" applyFont="1" applyBorder="1" applyAlignment="1">
      <alignment horizontal="right" vertical="center"/>
    </xf>
    <xf numFmtId="0" fontId="2" fillId="0" borderId="0" xfId="0" applyFont="1" applyAlignment="1">
      <alignment vertical="center"/>
    </xf>
    <xf numFmtId="43" fontId="2" fillId="0" borderId="0" xfId="1" applyFont="1" applyAlignment="1">
      <alignment horizontal="right" vertical="center"/>
    </xf>
    <xf numFmtId="0" fontId="3" fillId="0" borderId="0" xfId="0" applyFont="1" applyAlignment="1">
      <alignment vertical="center"/>
    </xf>
    <xf numFmtId="43" fontId="3" fillId="0" borderId="0" xfId="1" applyFont="1" applyAlignment="1">
      <alignment horizontal="right" vertical="center"/>
    </xf>
    <xf numFmtId="43" fontId="2" fillId="0" borderId="2" xfId="1" applyFont="1" applyBorder="1" applyAlignment="1">
      <alignment horizontal="right" vertical="center"/>
    </xf>
    <xf numFmtId="164" fontId="3" fillId="0" borderId="0" xfId="0" applyNumberFormat="1" applyFont="1" applyAlignment="1">
      <alignment horizontal="right" vertical="center"/>
    </xf>
    <xf numFmtId="164" fontId="2" fillId="0" borderId="2" xfId="0" applyNumberFormat="1" applyFont="1" applyBorder="1" applyAlignment="1">
      <alignment horizontal="right" vertical="center"/>
    </xf>
    <xf numFmtId="43" fontId="2" fillId="0" borderId="0" xfId="1" applyFont="1" applyAlignment="1">
      <alignment vertical="center"/>
    </xf>
    <xf numFmtId="0" fontId="2" fillId="0" borderId="1" xfId="0" applyFont="1" applyBorder="1" applyAlignment="1">
      <alignment vertical="center"/>
    </xf>
    <xf numFmtId="43" fontId="2" fillId="0" borderId="0" xfId="1" applyFont="1" applyBorder="1" applyAlignment="1">
      <alignment horizontal="right" vertical="center"/>
    </xf>
    <xf numFmtId="164" fontId="2" fillId="0" borderId="0" xfId="0" applyNumberFormat="1" applyFont="1" applyBorder="1" applyAlignment="1">
      <alignment horizontal="right" vertical="center"/>
    </xf>
    <xf numFmtId="0" fontId="3" fillId="0" borderId="0" xfId="0" applyFont="1" applyAlignment="1">
      <alignment horizontal="left" vertical="center"/>
    </xf>
    <xf numFmtId="43" fontId="3" fillId="0" borderId="0" xfId="1" applyFont="1" applyFill="1" applyBorder="1" applyAlignment="1" applyProtection="1"/>
    <xf numFmtId="0" fontId="3" fillId="0" borderId="0" xfId="0" applyNumberFormat="1" applyFont="1" applyFill="1" applyBorder="1" applyAlignment="1" applyProtection="1">
      <alignment horizontal="center" wrapText="1"/>
    </xf>
    <xf numFmtId="0" fontId="3" fillId="0" borderId="0" xfId="0" applyNumberFormat="1" applyFont="1" applyFill="1" applyBorder="1" applyAlignment="1" applyProtection="1">
      <alignment horizontal="center"/>
    </xf>
    <xf numFmtId="0" fontId="2" fillId="0" borderId="0" xfId="0" applyFont="1" applyAlignment="1">
      <alignment horizontal="center" vertical="center"/>
    </xf>
    <xf numFmtId="0" fontId="2" fillId="0" borderId="0" xfId="0" applyNumberFormat="1" applyFont="1" applyFill="1" applyBorder="1" applyAlignment="1" applyProtection="1"/>
    <xf numFmtId="43" fontId="2" fillId="0" borderId="3" xfId="1" applyFont="1" applyFill="1" applyBorder="1" applyAlignment="1" applyProtection="1"/>
    <xf numFmtId="0" fontId="3" fillId="0" borderId="0" xfId="0" applyNumberFormat="1" applyFont="1" applyFill="1" applyBorder="1" applyAlignment="1" applyProtection="1"/>
    <xf numFmtId="43" fontId="2" fillId="0" borderId="0" xfId="1" applyFont="1" applyFill="1" applyBorder="1" applyAlignment="1" applyProtection="1"/>
    <xf numFmtId="0" fontId="3"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43" fontId="4" fillId="0" borderId="0" xfId="1" applyFont="1" applyFill="1" applyBorder="1" applyAlignment="1" applyProtection="1"/>
    <xf numFmtId="0" fontId="2" fillId="0" borderId="0" xfId="0" applyNumberFormat="1" applyFont="1" applyFill="1" applyBorder="1" applyAlignment="1" applyProtection="1">
      <alignment horizontal="center"/>
    </xf>
    <xf numFmtId="164" fontId="2" fillId="0" borderId="1" xfId="0" applyNumberFormat="1" applyFont="1" applyBorder="1" applyAlignment="1">
      <alignment horizontal="right" vertical="center"/>
    </xf>
    <xf numFmtId="164" fontId="2" fillId="0" borderId="0" xfId="0" applyNumberFormat="1" applyFont="1" applyAlignment="1">
      <alignment horizontal="right" vertical="center"/>
    </xf>
    <xf numFmtId="0" fontId="3" fillId="0" borderId="0" xfId="0" applyFont="1"/>
    <xf numFmtId="43" fontId="3" fillId="0" borderId="0" xfId="1" applyFont="1" applyAlignment="1">
      <alignment vertical="center"/>
    </xf>
    <xf numFmtId="0" fontId="3" fillId="0" borderId="0" xfId="0" applyNumberFormat="1" applyFont="1" applyFill="1" applyBorder="1" applyAlignment="1" applyProtection="1">
      <alignment wrapText="1"/>
    </xf>
    <xf numFmtId="43" fontId="3" fillId="0" borderId="0" xfId="1" applyFont="1" applyFill="1" applyBorder="1" applyAlignment="1" applyProtection="1">
      <alignment horizontal="right" vertical="top"/>
    </xf>
    <xf numFmtId="1" fontId="3" fillId="0" borderId="0" xfId="1" applyNumberFormat="1" applyFont="1" applyFill="1" applyBorder="1" applyAlignment="1" applyProtection="1">
      <alignment horizontal="center"/>
    </xf>
    <xf numFmtId="43" fontId="3" fillId="0" borderId="0" xfId="1" applyFont="1" applyFill="1" applyBorder="1" applyAlignment="1" applyProtection="1">
      <alignment horizontal="center"/>
    </xf>
    <xf numFmtId="0" fontId="3" fillId="0" borderId="0" xfId="0" applyNumberFormat="1" applyFont="1" applyFill="1" applyBorder="1" applyAlignment="1" applyProtection="1">
      <alignment horizontal="center" vertical="center" wrapText="1"/>
    </xf>
    <xf numFmtId="43" fontId="3" fillId="0" borderId="4" xfId="1" applyFont="1" applyFill="1" applyBorder="1" applyAlignment="1" applyProtection="1">
      <alignment horizontal="center" wrapText="1"/>
    </xf>
    <xf numFmtId="43" fontId="3" fillId="0" borderId="4" xfId="1" applyFont="1" applyFill="1" applyBorder="1" applyAlignment="1" applyProtection="1">
      <alignment horizontal="center" vertical="center" wrapText="1"/>
    </xf>
    <xf numFmtId="43" fontId="3" fillId="0" borderId="4" xfId="1" applyFont="1" applyFill="1" applyBorder="1" applyAlignment="1" applyProtection="1"/>
    <xf numFmtId="0" fontId="2" fillId="0" borderId="4" xfId="0" applyNumberFormat="1" applyFont="1" applyFill="1" applyBorder="1" applyAlignment="1" applyProtection="1">
      <alignment horizontal="center" vertical="center"/>
    </xf>
    <xf numFmtId="43" fontId="3" fillId="0" borderId="4" xfId="1" applyFont="1" applyFill="1" applyBorder="1" applyAlignment="1" applyProtection="1">
      <alignment horizontal="right" vertical="top"/>
    </xf>
    <xf numFmtId="0" fontId="2" fillId="0" borderId="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wrapText="1"/>
    </xf>
    <xf numFmtId="0" fontId="2" fillId="0" borderId="0" xfId="0" applyNumberFormat="1" applyFont="1" applyFill="1" applyBorder="1" applyAlignment="1" applyProtection="1">
      <alignment horizontal="center"/>
    </xf>
    <xf numFmtId="0" fontId="2" fillId="0" borderId="0" xfId="0" applyFont="1" applyAlignment="1">
      <alignment horizontal="center" vertical="center"/>
    </xf>
    <xf numFmtId="0" fontId="2" fillId="0" borderId="0" xfId="0" applyFont="1" applyAlignment="1">
      <alignment horizontal="center"/>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0</xdr:row>
      <xdr:rowOff>38100</xdr:rowOff>
    </xdr:from>
    <xdr:to>
      <xdr:col>1</xdr:col>
      <xdr:colOff>1060959</xdr:colOff>
      <xdr:row>4</xdr:row>
      <xdr:rowOff>185306</xdr:rowOff>
    </xdr:to>
    <xdr:pic>
      <xdr:nvPicPr>
        <xdr:cNvPr id="2" name="1 Imagen" descr="LOGO.png"/>
        <xdr:cNvPicPr>
          <a:picLocks noChangeAspect="1"/>
        </xdr:cNvPicPr>
      </xdr:nvPicPr>
      <xdr:blipFill>
        <a:blip xmlns:r="http://schemas.openxmlformats.org/officeDocument/2006/relationships" r:embed="rId1" cstate="print"/>
        <a:stretch>
          <a:fillRect/>
        </a:stretch>
      </xdr:blipFill>
      <xdr:spPr>
        <a:xfrm>
          <a:off x="3905251" y="38100"/>
          <a:ext cx="1013333" cy="909206"/>
        </a:xfrm>
        <a:prstGeom prst="rect">
          <a:avLst/>
        </a:prstGeom>
      </xdr:spPr>
    </xdr:pic>
    <xdr:clientData/>
  </xdr:twoCellAnchor>
  <xdr:twoCellAnchor editAs="oneCell">
    <xdr:from>
      <xdr:col>0</xdr:col>
      <xdr:colOff>38100</xdr:colOff>
      <xdr:row>0</xdr:row>
      <xdr:rowOff>114300</xdr:rowOff>
    </xdr:from>
    <xdr:to>
      <xdr:col>0</xdr:col>
      <xdr:colOff>658178</xdr:colOff>
      <xdr:row>4</xdr:row>
      <xdr:rowOff>178118</xdr:rowOff>
    </xdr:to>
    <xdr:pic>
      <xdr:nvPicPr>
        <xdr:cNvPr id="3" name="2 Imagen" descr="escudotepezala.gif"/>
        <xdr:cNvPicPr>
          <a:picLocks noChangeAspect="1"/>
        </xdr:cNvPicPr>
      </xdr:nvPicPr>
      <xdr:blipFill>
        <a:blip xmlns:r="http://schemas.openxmlformats.org/officeDocument/2006/relationships" r:embed="rId2"/>
        <a:stretch>
          <a:fillRect/>
        </a:stretch>
      </xdr:blipFill>
      <xdr:spPr>
        <a:xfrm>
          <a:off x="38100" y="114300"/>
          <a:ext cx="620078" cy="8258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426"/>
  <sheetViews>
    <sheetView tabSelected="1" workbookViewId="0">
      <selection activeCell="F48" sqref="F48"/>
    </sheetView>
  </sheetViews>
  <sheetFormatPr baseColWidth="10" defaultRowHeight="15" x14ac:dyDescent="0.25"/>
  <cols>
    <col min="1" max="1" width="57.85546875" style="21" customWidth="1"/>
    <col min="2" max="2" width="16" style="15" bestFit="1" customWidth="1"/>
  </cols>
  <sheetData>
    <row r="6" spans="1:2" x14ac:dyDescent="0.25">
      <c r="A6" s="45" t="s">
        <v>0</v>
      </c>
      <c r="B6" s="45"/>
    </row>
    <row r="8" spans="1:2" x14ac:dyDescent="0.25">
      <c r="A8" s="46" t="s">
        <v>1</v>
      </c>
      <c r="B8" s="46"/>
    </row>
    <row r="9" spans="1:2" x14ac:dyDescent="0.25">
      <c r="A9" s="45" t="s">
        <v>2</v>
      </c>
      <c r="B9" s="45"/>
    </row>
    <row r="10" spans="1:2" x14ac:dyDescent="0.25">
      <c r="A10" s="14"/>
    </row>
    <row r="11" spans="1:2" ht="17.100000000000001" customHeight="1" x14ac:dyDescent="0.25">
      <c r="A11" s="44" t="s">
        <v>3</v>
      </c>
      <c r="B11" s="44"/>
    </row>
    <row r="12" spans="1:2" ht="17.100000000000001" customHeight="1" x14ac:dyDescent="0.25">
      <c r="A12" s="44"/>
      <c r="B12" s="44"/>
    </row>
    <row r="13" spans="1:2" ht="17.100000000000001" customHeight="1" x14ac:dyDescent="0.25">
      <c r="A13" s="44"/>
      <c r="B13" s="44"/>
    </row>
    <row r="14" spans="1:2" ht="17.100000000000001" customHeight="1" x14ac:dyDescent="0.25">
      <c r="A14" s="44"/>
      <c r="B14" s="44"/>
    </row>
    <row r="15" spans="1:2" x14ac:dyDescent="0.25">
      <c r="A15" s="16"/>
      <c r="B15" s="16"/>
    </row>
    <row r="17" spans="1:2" x14ac:dyDescent="0.25">
      <c r="A17" s="52" t="s">
        <v>4</v>
      </c>
      <c r="B17" s="52"/>
    </row>
    <row r="18" spans="1:2" x14ac:dyDescent="0.25">
      <c r="A18" s="17"/>
      <c r="B18" s="17"/>
    </row>
    <row r="19" spans="1:2" ht="21" customHeight="1" x14ac:dyDescent="0.25">
      <c r="A19" s="44" t="s">
        <v>5</v>
      </c>
      <c r="B19" s="44"/>
    </row>
    <row r="20" spans="1:2" ht="21" customHeight="1" x14ac:dyDescent="0.25">
      <c r="A20" s="44"/>
      <c r="B20" s="44"/>
    </row>
    <row r="21" spans="1:2" x14ac:dyDescent="0.25">
      <c r="A21" s="17"/>
      <c r="B21" s="17"/>
    </row>
    <row r="22" spans="1:2" x14ac:dyDescent="0.25">
      <c r="A22" s="1"/>
    </row>
    <row r="23" spans="1:2" x14ac:dyDescent="0.25">
      <c r="A23" s="45" t="s">
        <v>6</v>
      </c>
      <c r="B23" s="45"/>
    </row>
    <row r="24" spans="1:2" x14ac:dyDescent="0.25">
      <c r="A24" s="45" t="s">
        <v>7</v>
      </c>
      <c r="B24" s="45"/>
    </row>
    <row r="25" spans="1:2" x14ac:dyDescent="0.25">
      <c r="A25" s="18"/>
    </row>
    <row r="26" spans="1:2" x14ac:dyDescent="0.25">
      <c r="A26" s="5" t="s">
        <v>8</v>
      </c>
      <c r="B26" s="15">
        <v>33966491.299999997</v>
      </c>
    </row>
    <row r="27" spans="1:2" x14ac:dyDescent="0.25">
      <c r="A27" s="5" t="s">
        <v>9</v>
      </c>
      <c r="B27" s="15">
        <v>6645000</v>
      </c>
    </row>
    <row r="28" spans="1:2" x14ac:dyDescent="0.25">
      <c r="A28" s="5" t="s">
        <v>10</v>
      </c>
      <c r="B28" s="15">
        <v>15000000</v>
      </c>
    </row>
    <row r="29" spans="1:2" x14ac:dyDescent="0.25">
      <c r="A29" s="5" t="s">
        <v>11</v>
      </c>
      <c r="B29" s="15">
        <v>19000000</v>
      </c>
    </row>
    <row r="30" spans="1:2" x14ac:dyDescent="0.25">
      <c r="A30" s="5" t="s">
        <v>12</v>
      </c>
      <c r="B30" s="15">
        <v>1000000</v>
      </c>
    </row>
    <row r="31" spans="1:2" x14ac:dyDescent="0.25">
      <c r="A31" s="5" t="s">
        <v>13</v>
      </c>
      <c r="B31" s="15">
        <v>18827958.350000001</v>
      </c>
    </row>
    <row r="32" spans="1:2" ht="15.75" thickBot="1" x14ac:dyDescent="0.3">
      <c r="A32" s="5"/>
    </row>
    <row r="33" spans="1:2" ht="15.75" thickTop="1" x14ac:dyDescent="0.25">
      <c r="A33" s="19" t="s">
        <v>275</v>
      </c>
      <c r="B33" s="20">
        <f>SUM(B26:B32)</f>
        <v>94439449.650000006</v>
      </c>
    </row>
    <row r="34" spans="1:2" x14ac:dyDescent="0.25">
      <c r="B34" s="22"/>
    </row>
    <row r="35" spans="1:2" x14ac:dyDescent="0.25">
      <c r="A35" s="23" t="s">
        <v>14</v>
      </c>
      <c r="B35" s="15">
        <v>9627000</v>
      </c>
    </row>
    <row r="36" spans="1:2" x14ac:dyDescent="0.25">
      <c r="A36" s="23" t="s">
        <v>15</v>
      </c>
      <c r="B36" s="15">
        <v>11407000</v>
      </c>
    </row>
    <row r="37" spans="1:2" x14ac:dyDescent="0.25">
      <c r="B37" s="22">
        <f>(B35+B36)</f>
        <v>21034000</v>
      </c>
    </row>
    <row r="38" spans="1:2" x14ac:dyDescent="0.25">
      <c r="B38" s="22"/>
    </row>
    <row r="39" spans="1:2" x14ac:dyDescent="0.25">
      <c r="A39" s="21" t="s">
        <v>273</v>
      </c>
      <c r="B39" s="15">
        <v>7454000</v>
      </c>
    </row>
    <row r="46" spans="1:2" x14ac:dyDescent="0.25">
      <c r="A46" s="46" t="s">
        <v>274</v>
      </c>
      <c r="B46" s="46"/>
    </row>
    <row r="47" spans="1:2" x14ac:dyDescent="0.25">
      <c r="A47" s="24"/>
      <c r="B47" s="25"/>
    </row>
    <row r="48" spans="1:2" x14ac:dyDescent="0.25">
      <c r="A48" s="11" t="s">
        <v>16</v>
      </c>
      <c r="B48" s="2">
        <f>B49+B51+B53+B58+B61</f>
        <v>33966491.299999997</v>
      </c>
    </row>
    <row r="49" spans="1:2" x14ac:dyDescent="0.25">
      <c r="A49" s="3" t="s">
        <v>17</v>
      </c>
      <c r="B49" s="4">
        <f>SUM(B50)</f>
        <v>22000000</v>
      </c>
    </row>
    <row r="50" spans="1:2" x14ac:dyDescent="0.25">
      <c r="A50" s="5" t="s">
        <v>18</v>
      </c>
      <c r="B50" s="6">
        <v>22000000</v>
      </c>
    </row>
    <row r="51" spans="1:2" x14ac:dyDescent="0.25">
      <c r="A51" s="3" t="s">
        <v>19</v>
      </c>
      <c r="B51" s="4">
        <v>0</v>
      </c>
    </row>
    <row r="52" spans="1:2" x14ac:dyDescent="0.25">
      <c r="A52" s="5" t="s">
        <v>20</v>
      </c>
      <c r="B52" s="6">
        <v>0</v>
      </c>
    </row>
    <row r="53" spans="1:2" x14ac:dyDescent="0.25">
      <c r="A53" s="3" t="s">
        <v>21</v>
      </c>
      <c r="B53" s="4">
        <f>SUM(B54:B57)</f>
        <v>5262912.5199999996</v>
      </c>
    </row>
    <row r="54" spans="1:2" x14ac:dyDescent="0.25">
      <c r="A54" s="5" t="s">
        <v>22</v>
      </c>
      <c r="B54" s="6">
        <v>274372.06</v>
      </c>
    </row>
    <row r="55" spans="1:2" x14ac:dyDescent="0.25">
      <c r="A55" s="5" t="s">
        <v>23</v>
      </c>
      <c r="B55" s="6">
        <v>287820.94</v>
      </c>
    </row>
    <row r="56" spans="1:2" x14ac:dyDescent="0.25">
      <c r="A56" s="5" t="s">
        <v>24</v>
      </c>
      <c r="B56" s="6">
        <v>3496919.53</v>
      </c>
    </row>
    <row r="57" spans="1:2" x14ac:dyDescent="0.25">
      <c r="A57" s="5" t="s">
        <v>25</v>
      </c>
      <c r="B57" s="6">
        <v>1203799.99</v>
      </c>
    </row>
    <row r="58" spans="1:2" x14ac:dyDescent="0.25">
      <c r="A58" s="3" t="s">
        <v>26</v>
      </c>
      <c r="B58" s="4">
        <f>B59+B60</f>
        <v>5474000</v>
      </c>
    </row>
    <row r="59" spans="1:2" x14ac:dyDescent="0.25">
      <c r="A59" s="5" t="s">
        <v>27</v>
      </c>
      <c r="B59" s="6">
        <v>2000000</v>
      </c>
    </row>
    <row r="60" spans="1:2" x14ac:dyDescent="0.25">
      <c r="A60" s="5" t="s">
        <v>28</v>
      </c>
      <c r="B60" s="6">
        <v>3474000</v>
      </c>
    </row>
    <row r="61" spans="1:2" x14ac:dyDescent="0.25">
      <c r="A61" s="3" t="s">
        <v>29</v>
      </c>
      <c r="B61" s="4">
        <f>SUM(B62:B68)</f>
        <v>1229578.7799999989</v>
      </c>
    </row>
    <row r="62" spans="1:2" x14ac:dyDescent="0.25">
      <c r="A62" s="5" t="s">
        <v>30</v>
      </c>
      <c r="B62" s="6">
        <v>200000</v>
      </c>
    </row>
    <row r="63" spans="1:2" x14ac:dyDescent="0.25">
      <c r="A63" s="5" t="s">
        <v>31</v>
      </c>
      <c r="B63" s="6">
        <v>235589.38000000018</v>
      </c>
    </row>
    <row r="64" spans="1:2" x14ac:dyDescent="0.25">
      <c r="A64" s="5" t="s">
        <v>32</v>
      </c>
      <c r="B64" s="6">
        <v>236125.4600000002</v>
      </c>
    </row>
    <row r="65" spans="1:2" x14ac:dyDescent="0.25">
      <c r="A65" s="5" t="s">
        <v>33</v>
      </c>
      <c r="B65" s="6">
        <v>345821.05999999866</v>
      </c>
    </row>
    <row r="66" spans="1:2" x14ac:dyDescent="0.25">
      <c r="A66" s="3" t="s">
        <v>34</v>
      </c>
      <c r="B66" s="6"/>
    </row>
    <row r="67" spans="1:2" x14ac:dyDescent="0.25">
      <c r="A67" s="5" t="s">
        <v>35</v>
      </c>
      <c r="B67" s="6">
        <v>212042.88</v>
      </c>
    </row>
    <row r="68" spans="1:2" x14ac:dyDescent="0.25">
      <c r="A68" s="5"/>
      <c r="B68" s="6"/>
    </row>
    <row r="69" spans="1:2" x14ac:dyDescent="0.25">
      <c r="A69" s="24"/>
      <c r="B69" s="25"/>
    </row>
    <row r="70" spans="1:2" x14ac:dyDescent="0.25">
      <c r="A70" s="11" t="s">
        <v>36</v>
      </c>
      <c r="B70" s="2">
        <f>(B71+B77+B79+B86+B88+B90)</f>
        <v>6645000</v>
      </c>
    </row>
    <row r="71" spans="1:2" x14ac:dyDescent="0.25">
      <c r="A71" s="3" t="s">
        <v>37</v>
      </c>
      <c r="B71" s="4">
        <f>SUM(B72:B76)</f>
        <v>760000</v>
      </c>
    </row>
    <row r="72" spans="1:2" x14ac:dyDescent="0.25">
      <c r="A72" s="5" t="s">
        <v>38</v>
      </c>
      <c r="B72" s="6">
        <v>350000</v>
      </c>
    </row>
    <row r="73" spans="1:2" x14ac:dyDescent="0.25">
      <c r="A73" s="5" t="s">
        <v>39</v>
      </c>
      <c r="B73" s="6">
        <v>250000</v>
      </c>
    </row>
    <row r="74" spans="1:2" x14ac:dyDescent="0.25">
      <c r="A74" s="5" t="s">
        <v>40</v>
      </c>
      <c r="B74" s="6">
        <v>40000</v>
      </c>
    </row>
    <row r="75" spans="1:2" x14ac:dyDescent="0.25">
      <c r="A75" s="5" t="s">
        <v>41</v>
      </c>
      <c r="B75" s="6">
        <v>20000</v>
      </c>
    </row>
    <row r="76" spans="1:2" x14ac:dyDescent="0.25">
      <c r="A76" s="5" t="s">
        <v>42</v>
      </c>
      <c r="B76" s="6">
        <v>100000</v>
      </c>
    </row>
    <row r="77" spans="1:2" x14ac:dyDescent="0.25">
      <c r="A77" s="3" t="s">
        <v>43</v>
      </c>
      <c r="B77" s="4">
        <f>SUM(B78:B78)</f>
        <v>100000</v>
      </c>
    </row>
    <row r="78" spans="1:2" x14ac:dyDescent="0.25">
      <c r="A78" s="5" t="s">
        <v>44</v>
      </c>
      <c r="B78" s="6">
        <v>100000</v>
      </c>
    </row>
    <row r="79" spans="1:2" x14ac:dyDescent="0.25">
      <c r="A79" s="3" t="s">
        <v>45</v>
      </c>
      <c r="B79" s="4">
        <f>SUM(B80:B85)</f>
        <v>1406000</v>
      </c>
    </row>
    <row r="80" spans="1:2" x14ac:dyDescent="0.25">
      <c r="A80" s="5" t="s">
        <v>46</v>
      </c>
      <c r="B80" s="6">
        <v>100000</v>
      </c>
    </row>
    <row r="81" spans="1:2" x14ac:dyDescent="0.25">
      <c r="A81" s="5" t="s">
        <v>47</v>
      </c>
      <c r="B81" s="6">
        <v>100000</v>
      </c>
    </row>
    <row r="82" spans="1:2" x14ac:dyDescent="0.25">
      <c r="A82" s="5" t="s">
        <v>48</v>
      </c>
      <c r="B82" s="6">
        <v>450000</v>
      </c>
    </row>
    <row r="83" spans="1:2" x14ac:dyDescent="0.25">
      <c r="A83" s="5" t="s">
        <v>49</v>
      </c>
      <c r="B83" s="6">
        <v>6000</v>
      </c>
    </row>
    <row r="84" spans="1:2" x14ac:dyDescent="0.25">
      <c r="A84" s="5" t="s">
        <v>50</v>
      </c>
      <c r="B84" s="6">
        <v>600000</v>
      </c>
    </row>
    <row r="85" spans="1:2" x14ac:dyDescent="0.25">
      <c r="A85" s="5" t="s">
        <v>51</v>
      </c>
      <c r="B85" s="6">
        <v>150000</v>
      </c>
    </row>
    <row r="86" spans="1:2" x14ac:dyDescent="0.25">
      <c r="A86" s="3" t="s">
        <v>52</v>
      </c>
      <c r="B86" s="4">
        <f>SUM(B87)</f>
        <v>3700000</v>
      </c>
    </row>
    <row r="87" spans="1:2" x14ac:dyDescent="0.25">
      <c r="A87" s="5" t="s">
        <v>53</v>
      </c>
      <c r="B87" s="6">
        <v>3700000</v>
      </c>
    </row>
    <row r="88" spans="1:2" x14ac:dyDescent="0.25">
      <c r="A88" s="3" t="s">
        <v>54</v>
      </c>
      <c r="B88" s="4">
        <f>SUM(B89)</f>
        <v>240999.13</v>
      </c>
    </row>
    <row r="89" spans="1:2" x14ac:dyDescent="0.25">
      <c r="A89" s="5" t="s">
        <v>55</v>
      </c>
      <c r="B89" s="6">
        <v>240999.13</v>
      </c>
    </row>
    <row r="90" spans="1:2" x14ac:dyDescent="0.25">
      <c r="A90" s="3" t="s">
        <v>56</v>
      </c>
      <c r="B90" s="4">
        <f>SUM(B91:B92)</f>
        <v>438000.87</v>
      </c>
    </row>
    <row r="91" spans="1:2" x14ac:dyDescent="0.25">
      <c r="A91" s="5" t="s">
        <v>57</v>
      </c>
      <c r="B91" s="6">
        <v>88000</v>
      </c>
    </row>
    <row r="92" spans="1:2" x14ac:dyDescent="0.25">
      <c r="A92" s="5" t="s">
        <v>58</v>
      </c>
      <c r="B92" s="6">
        <v>350000.87</v>
      </c>
    </row>
    <row r="93" spans="1:2" x14ac:dyDescent="0.25">
      <c r="A93" s="24"/>
      <c r="B93" s="25"/>
    </row>
    <row r="94" spans="1:2" x14ac:dyDescent="0.25">
      <c r="A94" s="11" t="s">
        <v>59</v>
      </c>
      <c r="B94" s="2">
        <f>(B95+B102+B106+B110+B113+B120+B123+B128+B131)</f>
        <v>14999999.999999998</v>
      </c>
    </row>
    <row r="95" spans="1:2" x14ac:dyDescent="0.25">
      <c r="A95" s="3" t="s">
        <v>60</v>
      </c>
      <c r="B95" s="4">
        <f>SUM(B96:B101)</f>
        <v>9925250.0099999998</v>
      </c>
    </row>
    <row r="96" spans="1:2" x14ac:dyDescent="0.25">
      <c r="A96" s="5" t="s">
        <v>61</v>
      </c>
      <c r="B96" s="6">
        <v>4756000</v>
      </c>
    </row>
    <row r="97" spans="1:2" x14ac:dyDescent="0.25">
      <c r="A97" s="5" t="s">
        <v>62</v>
      </c>
      <c r="B97" s="6">
        <v>4638000</v>
      </c>
    </row>
    <row r="98" spans="1:2" x14ac:dyDescent="0.25">
      <c r="A98" s="5" t="s">
        <v>63</v>
      </c>
      <c r="B98" s="6">
        <v>33250.01</v>
      </c>
    </row>
    <row r="99" spans="1:2" x14ac:dyDescent="0.25">
      <c r="A99" s="5" t="s">
        <v>64</v>
      </c>
      <c r="B99" s="6">
        <v>248000</v>
      </c>
    </row>
    <row r="100" spans="1:2" x14ac:dyDescent="0.25">
      <c r="A100" s="5" t="s">
        <v>65</v>
      </c>
      <c r="B100" s="6">
        <v>150000</v>
      </c>
    </row>
    <row r="101" spans="1:2" x14ac:dyDescent="0.25">
      <c r="A101" s="5" t="s">
        <v>66</v>
      </c>
      <c r="B101" s="6">
        <v>100000</v>
      </c>
    </row>
    <row r="102" spans="1:2" x14ac:dyDescent="0.25">
      <c r="A102" s="3" t="s">
        <v>67</v>
      </c>
      <c r="B102" s="4">
        <f>B103+B104+B105</f>
        <v>109516</v>
      </c>
    </row>
    <row r="103" spans="1:2" x14ac:dyDescent="0.25">
      <c r="A103" s="5" t="s">
        <v>68</v>
      </c>
      <c r="B103" s="6">
        <v>66500</v>
      </c>
    </row>
    <row r="104" spans="1:2" x14ac:dyDescent="0.25">
      <c r="A104" s="5" t="s">
        <v>69</v>
      </c>
      <c r="B104" s="6">
        <v>3016</v>
      </c>
    </row>
    <row r="105" spans="1:2" x14ac:dyDescent="0.25">
      <c r="A105" s="5" t="s">
        <v>70</v>
      </c>
      <c r="B105" s="6">
        <v>40000</v>
      </c>
    </row>
    <row r="106" spans="1:2" x14ac:dyDescent="0.25">
      <c r="A106" s="3" t="s">
        <v>71</v>
      </c>
      <c r="B106" s="4">
        <f>B107+B108+B109</f>
        <v>1000000</v>
      </c>
    </row>
    <row r="107" spans="1:2" x14ac:dyDescent="0.25">
      <c r="A107" s="5" t="s">
        <v>72</v>
      </c>
      <c r="B107" s="6">
        <v>970000</v>
      </c>
    </row>
    <row r="108" spans="1:2" x14ac:dyDescent="0.25">
      <c r="A108" s="5" t="s">
        <v>73</v>
      </c>
      <c r="B108" s="6">
        <v>20000</v>
      </c>
    </row>
    <row r="109" spans="1:2" x14ac:dyDescent="0.25">
      <c r="A109" s="5" t="s">
        <v>74</v>
      </c>
      <c r="B109" s="6">
        <v>10000</v>
      </c>
    </row>
    <row r="110" spans="1:2" x14ac:dyDescent="0.25">
      <c r="A110" s="3" t="s">
        <v>75</v>
      </c>
      <c r="B110" s="4">
        <f>B111+B112</f>
        <v>329966.89</v>
      </c>
    </row>
    <row r="111" spans="1:2" x14ac:dyDescent="0.25">
      <c r="A111" s="5" t="s">
        <v>76</v>
      </c>
      <c r="B111" s="6">
        <v>84966.89</v>
      </c>
    </row>
    <row r="112" spans="1:2" x14ac:dyDescent="0.25">
      <c r="A112" s="5" t="s">
        <v>77</v>
      </c>
      <c r="B112" s="6">
        <v>245000</v>
      </c>
    </row>
    <row r="113" spans="1:2" x14ac:dyDescent="0.25">
      <c r="A113" s="3" t="s">
        <v>78</v>
      </c>
      <c r="B113" s="4">
        <f>SUM(B114:B119)</f>
        <v>2158751.59</v>
      </c>
    </row>
    <row r="114" spans="1:2" x14ac:dyDescent="0.25">
      <c r="A114" s="5" t="s">
        <v>79</v>
      </c>
      <c r="B114" s="6">
        <v>400000</v>
      </c>
    </row>
    <row r="115" spans="1:2" x14ac:dyDescent="0.25">
      <c r="A115" s="5" t="s">
        <v>80</v>
      </c>
      <c r="B115" s="6">
        <v>1000</v>
      </c>
    </row>
    <row r="116" spans="1:2" x14ac:dyDescent="0.25">
      <c r="A116" s="5" t="s">
        <v>81</v>
      </c>
      <c r="B116" s="6">
        <v>9448</v>
      </c>
    </row>
    <row r="117" spans="1:2" x14ac:dyDescent="0.25">
      <c r="A117" s="5" t="s">
        <v>82</v>
      </c>
      <c r="B117" s="6">
        <v>910000</v>
      </c>
    </row>
    <row r="118" spans="1:2" x14ac:dyDescent="0.25">
      <c r="A118" s="5" t="s">
        <v>83</v>
      </c>
      <c r="B118" s="6">
        <v>522303.59</v>
      </c>
    </row>
    <row r="119" spans="1:2" x14ac:dyDescent="0.25">
      <c r="A119" s="5" t="s">
        <v>84</v>
      </c>
      <c r="B119" s="6">
        <v>316000</v>
      </c>
    </row>
    <row r="120" spans="1:2" x14ac:dyDescent="0.25">
      <c r="A120" s="3" t="s">
        <v>85</v>
      </c>
      <c r="B120" s="4">
        <f>B121+B122</f>
        <v>160000</v>
      </c>
    </row>
    <row r="121" spans="1:2" x14ac:dyDescent="0.25">
      <c r="A121" s="5" t="s">
        <v>86</v>
      </c>
      <c r="B121" s="6">
        <v>140000</v>
      </c>
    </row>
    <row r="122" spans="1:2" x14ac:dyDescent="0.25">
      <c r="A122" s="5" t="s">
        <v>87</v>
      </c>
      <c r="B122" s="6">
        <v>20000</v>
      </c>
    </row>
    <row r="123" spans="1:2" x14ac:dyDescent="0.25">
      <c r="A123" s="3" t="s">
        <v>88</v>
      </c>
      <c r="B123" s="4">
        <f>B124+B125+B126+B127</f>
        <v>64529.27</v>
      </c>
    </row>
    <row r="124" spans="1:2" x14ac:dyDescent="0.25">
      <c r="A124" s="5" t="s">
        <v>89</v>
      </c>
      <c r="B124" s="6">
        <v>49976.179999999993</v>
      </c>
    </row>
    <row r="125" spans="1:2" x14ac:dyDescent="0.25">
      <c r="A125" s="5" t="s">
        <v>90</v>
      </c>
      <c r="B125" s="6">
        <v>10910.79</v>
      </c>
    </row>
    <row r="126" spans="1:2" x14ac:dyDescent="0.25">
      <c r="A126" s="5" t="s">
        <v>91</v>
      </c>
      <c r="B126" s="6">
        <v>1071</v>
      </c>
    </row>
    <row r="127" spans="1:2" x14ac:dyDescent="0.25">
      <c r="A127" s="5" t="s">
        <v>92</v>
      </c>
      <c r="B127" s="6">
        <v>2571.3000000000002</v>
      </c>
    </row>
    <row r="128" spans="1:2" x14ac:dyDescent="0.25">
      <c r="A128" s="3" t="s">
        <v>93</v>
      </c>
      <c r="B128" s="4">
        <f>B129+B130</f>
        <v>595242.87</v>
      </c>
    </row>
    <row r="129" spans="1:2" x14ac:dyDescent="0.25">
      <c r="A129" s="5" t="s">
        <v>94</v>
      </c>
      <c r="B129" s="6">
        <v>15000</v>
      </c>
    </row>
    <row r="130" spans="1:2" x14ac:dyDescent="0.25">
      <c r="A130" s="5" t="s">
        <v>95</v>
      </c>
      <c r="B130" s="6">
        <v>580242.87</v>
      </c>
    </row>
    <row r="131" spans="1:2" x14ac:dyDescent="0.25">
      <c r="A131" s="3" t="s">
        <v>96</v>
      </c>
      <c r="B131" s="4">
        <f>B132+B133+B134+B135+B136</f>
        <v>656743.37</v>
      </c>
    </row>
    <row r="132" spans="1:2" x14ac:dyDescent="0.25">
      <c r="A132" s="5" t="s">
        <v>97</v>
      </c>
      <c r="B132" s="6">
        <v>10000</v>
      </c>
    </row>
    <row r="133" spans="1:2" x14ac:dyDescent="0.25">
      <c r="A133" s="5" t="s">
        <v>98</v>
      </c>
      <c r="B133" s="6">
        <v>30000</v>
      </c>
    </row>
    <row r="134" spans="1:2" x14ac:dyDescent="0.25">
      <c r="A134" s="5" t="s">
        <v>99</v>
      </c>
      <c r="B134" s="6">
        <v>45000</v>
      </c>
    </row>
    <row r="135" spans="1:2" x14ac:dyDescent="0.25">
      <c r="A135" s="5" t="s">
        <v>100</v>
      </c>
      <c r="B135" s="6">
        <v>562050</v>
      </c>
    </row>
    <row r="136" spans="1:2" x14ac:dyDescent="0.25">
      <c r="A136" s="5" t="s">
        <v>101</v>
      </c>
      <c r="B136" s="6">
        <v>9693.369999999999</v>
      </c>
    </row>
    <row r="137" spans="1:2" x14ac:dyDescent="0.25">
      <c r="A137" s="24"/>
      <c r="B137" s="25"/>
    </row>
    <row r="138" spans="1:2" x14ac:dyDescent="0.25">
      <c r="A138" s="24"/>
      <c r="B138" s="25"/>
    </row>
    <row r="139" spans="1:2" x14ac:dyDescent="0.25">
      <c r="A139" s="24"/>
      <c r="B139" s="25"/>
    </row>
    <row r="140" spans="1:2" x14ac:dyDescent="0.25">
      <c r="A140" s="11" t="s">
        <v>102</v>
      </c>
      <c r="B140" s="2">
        <f>(B141+B146)</f>
        <v>19000000</v>
      </c>
    </row>
    <row r="141" spans="1:2" x14ac:dyDescent="0.25">
      <c r="A141" s="3" t="s">
        <v>103</v>
      </c>
      <c r="B141" s="4">
        <f>SUM(B142:B145)</f>
        <v>15540000</v>
      </c>
    </row>
    <row r="142" spans="1:2" x14ac:dyDescent="0.25">
      <c r="A142" s="5" t="s">
        <v>104</v>
      </c>
      <c r="B142" s="6">
        <v>1216227.99</v>
      </c>
    </row>
    <row r="143" spans="1:2" x14ac:dyDescent="0.25">
      <c r="A143" s="5" t="s">
        <v>105</v>
      </c>
      <c r="B143" s="6">
        <v>1216227.99</v>
      </c>
    </row>
    <row r="144" spans="1:2" x14ac:dyDescent="0.25">
      <c r="A144" s="5" t="s">
        <v>106</v>
      </c>
      <c r="B144" s="6">
        <v>1835433.08</v>
      </c>
    </row>
    <row r="145" spans="1:2" x14ac:dyDescent="0.25">
      <c r="A145" s="5" t="s">
        <v>107</v>
      </c>
      <c r="B145" s="6">
        <v>11272110.939999999</v>
      </c>
    </row>
    <row r="146" spans="1:2" x14ac:dyDescent="0.25">
      <c r="A146" s="3" t="s">
        <v>108</v>
      </c>
      <c r="B146" s="4">
        <f>B147</f>
        <v>3460000</v>
      </c>
    </row>
    <row r="147" spans="1:2" x14ac:dyDescent="0.25">
      <c r="A147" s="5" t="s">
        <v>109</v>
      </c>
      <c r="B147" s="6">
        <v>3460000</v>
      </c>
    </row>
    <row r="148" spans="1:2" x14ac:dyDescent="0.25">
      <c r="A148" s="24"/>
      <c r="B148" s="25"/>
    </row>
    <row r="149" spans="1:2" x14ac:dyDescent="0.25">
      <c r="A149" s="11" t="s">
        <v>110</v>
      </c>
      <c r="B149" s="2">
        <f>(B150+B153+B155+B157)+B160</f>
        <v>1000000</v>
      </c>
    </row>
    <row r="150" spans="1:2" x14ac:dyDescent="0.25">
      <c r="A150" s="3" t="s">
        <v>111</v>
      </c>
      <c r="B150" s="4">
        <f>B151+B152</f>
        <v>200000</v>
      </c>
    </row>
    <row r="151" spans="1:2" x14ac:dyDescent="0.25">
      <c r="A151" s="5" t="s">
        <v>112</v>
      </c>
      <c r="B151" s="6">
        <v>50000</v>
      </c>
    </row>
    <row r="152" spans="1:2" x14ac:dyDescent="0.25">
      <c r="A152" s="5" t="s">
        <v>113</v>
      </c>
      <c r="B152" s="6">
        <v>150000</v>
      </c>
    </row>
    <row r="153" spans="1:2" x14ac:dyDescent="0.25">
      <c r="A153" s="3" t="s">
        <v>114</v>
      </c>
      <c r="B153" s="4">
        <f>B154</f>
        <v>40000</v>
      </c>
    </row>
    <row r="154" spans="1:2" x14ac:dyDescent="0.25">
      <c r="A154" s="5" t="s">
        <v>115</v>
      </c>
      <c r="B154" s="6">
        <v>40000</v>
      </c>
    </row>
    <row r="155" spans="1:2" x14ac:dyDescent="0.25">
      <c r="A155" s="3" t="s">
        <v>116</v>
      </c>
      <c r="B155" s="4">
        <f>B156</f>
        <v>500000</v>
      </c>
    </row>
    <row r="156" spans="1:2" x14ac:dyDescent="0.25">
      <c r="A156" s="5" t="s">
        <v>117</v>
      </c>
      <c r="B156" s="6">
        <v>500000</v>
      </c>
    </row>
    <row r="157" spans="1:2" x14ac:dyDescent="0.25">
      <c r="A157" s="3" t="s">
        <v>118</v>
      </c>
      <c r="B157" s="4">
        <f>SUM(B158:B159)</f>
        <v>245000</v>
      </c>
    </row>
    <row r="158" spans="1:2" x14ac:dyDescent="0.25">
      <c r="A158" s="5" t="s">
        <v>119</v>
      </c>
      <c r="B158" s="6">
        <v>215000</v>
      </c>
    </row>
    <row r="159" spans="1:2" x14ac:dyDescent="0.25">
      <c r="A159" s="5" t="s">
        <v>120</v>
      </c>
      <c r="B159" s="6">
        <v>30000</v>
      </c>
    </row>
    <row r="160" spans="1:2" x14ac:dyDescent="0.25">
      <c r="A160" s="3" t="s">
        <v>121</v>
      </c>
      <c r="B160" s="6">
        <f>B161</f>
        <v>15000</v>
      </c>
    </row>
    <row r="161" spans="1:2" x14ac:dyDescent="0.25">
      <c r="A161" s="5" t="s">
        <v>122</v>
      </c>
      <c r="B161" s="6">
        <v>15000</v>
      </c>
    </row>
    <row r="162" spans="1:2" x14ac:dyDescent="0.25">
      <c r="A162" s="24"/>
      <c r="B162" s="25"/>
    </row>
    <row r="163" spans="1:2" x14ac:dyDescent="0.25">
      <c r="A163" s="11" t="s">
        <v>123</v>
      </c>
      <c r="B163" s="2">
        <f>(B164+B169)</f>
        <v>18827958.349999998</v>
      </c>
    </row>
    <row r="164" spans="1:2" x14ac:dyDescent="0.25">
      <c r="A164" s="3" t="s">
        <v>124</v>
      </c>
      <c r="B164" s="4">
        <f>SUM(B165:B168)</f>
        <v>16657958.349999998</v>
      </c>
    </row>
    <row r="165" spans="1:2" x14ac:dyDescent="0.25">
      <c r="A165" s="5" t="s">
        <v>125</v>
      </c>
      <c r="B165" s="6">
        <v>3145000</v>
      </c>
    </row>
    <row r="166" spans="1:2" x14ac:dyDescent="0.25">
      <c r="A166" s="5" t="s">
        <v>126</v>
      </c>
      <c r="B166" s="6">
        <v>3100000</v>
      </c>
    </row>
    <row r="167" spans="1:2" x14ac:dyDescent="0.25">
      <c r="A167" s="5" t="s">
        <v>127</v>
      </c>
      <c r="B167" s="6">
        <v>5242766.0599999996</v>
      </c>
    </row>
    <row r="168" spans="1:2" x14ac:dyDescent="0.25">
      <c r="A168" s="5" t="s">
        <v>128</v>
      </c>
      <c r="B168" s="6">
        <v>5170192.29</v>
      </c>
    </row>
    <row r="169" spans="1:2" x14ac:dyDescent="0.25">
      <c r="A169" s="3" t="s">
        <v>129</v>
      </c>
      <c r="B169" s="4">
        <f>SUM(B170:B174)</f>
        <v>2170000</v>
      </c>
    </row>
    <row r="170" spans="1:2" x14ac:dyDescent="0.25">
      <c r="A170" s="5" t="s">
        <v>130</v>
      </c>
      <c r="B170" s="6">
        <v>690000</v>
      </c>
    </row>
    <row r="171" spans="1:2" x14ac:dyDescent="0.25">
      <c r="A171" s="5" t="s">
        <v>131</v>
      </c>
      <c r="B171" s="6">
        <v>500000</v>
      </c>
    </row>
    <row r="172" spans="1:2" x14ac:dyDescent="0.25">
      <c r="A172" s="5" t="s">
        <v>128</v>
      </c>
      <c r="B172" s="6">
        <v>220000</v>
      </c>
    </row>
    <row r="173" spans="1:2" x14ac:dyDescent="0.25">
      <c r="A173" s="5" t="s">
        <v>132</v>
      </c>
      <c r="B173" s="6">
        <v>220000</v>
      </c>
    </row>
    <row r="174" spans="1:2" x14ac:dyDescent="0.25">
      <c r="A174" s="5" t="s">
        <v>127</v>
      </c>
      <c r="B174" s="6">
        <v>540000</v>
      </c>
    </row>
    <row r="175" spans="1:2" ht="15.75" thickBot="1" x14ac:dyDescent="0.3">
      <c r="A175" s="24"/>
      <c r="B175" s="25"/>
    </row>
    <row r="176" spans="1:2" ht="15.75" thickTop="1" x14ac:dyDescent="0.25">
      <c r="A176" s="19" t="s">
        <v>275</v>
      </c>
      <c r="B176" s="7">
        <f>B163+B149+B140+B94+B70+B48</f>
        <v>94439449.649999991</v>
      </c>
    </row>
    <row r="177" spans="1:2" x14ac:dyDescent="0.25">
      <c r="A177" s="19"/>
      <c r="B177" s="12"/>
    </row>
    <row r="186" spans="1:2" x14ac:dyDescent="0.25">
      <c r="A186" s="45" t="s">
        <v>133</v>
      </c>
      <c r="B186" s="45"/>
    </row>
    <row r="187" spans="1:2" x14ac:dyDescent="0.25">
      <c r="A187" s="26"/>
      <c r="B187" s="26"/>
    </row>
    <row r="188" spans="1:2" x14ac:dyDescent="0.25">
      <c r="A188" s="5" t="s">
        <v>134</v>
      </c>
      <c r="B188" s="8">
        <v>700000</v>
      </c>
    </row>
    <row r="189" spans="1:2" x14ac:dyDescent="0.25">
      <c r="A189" s="5" t="s">
        <v>135</v>
      </c>
      <c r="B189" s="8">
        <v>2812600</v>
      </c>
    </row>
    <row r="190" spans="1:2" x14ac:dyDescent="0.25">
      <c r="A190" s="5" t="s">
        <v>136</v>
      </c>
      <c r="B190" s="8">
        <v>28678697.649999999</v>
      </c>
    </row>
    <row r="191" spans="1:2" x14ac:dyDescent="0.25">
      <c r="A191" s="5" t="s">
        <v>137</v>
      </c>
      <c r="B191" s="8">
        <v>4550450</v>
      </c>
    </row>
    <row r="192" spans="1:2" x14ac:dyDescent="0.25">
      <c r="A192" s="5" t="s">
        <v>138</v>
      </c>
      <c r="B192" s="8">
        <v>1730000</v>
      </c>
    </row>
    <row r="193" spans="1:2" x14ac:dyDescent="0.25">
      <c r="A193" s="5" t="s">
        <v>139</v>
      </c>
      <c r="B193" s="8">
        <v>12800000</v>
      </c>
    </row>
    <row r="194" spans="1:2" x14ac:dyDescent="0.25">
      <c r="A194" s="5" t="s">
        <v>140</v>
      </c>
      <c r="B194" s="8">
        <v>745000</v>
      </c>
    </row>
    <row r="195" spans="1:2" x14ac:dyDescent="0.25">
      <c r="A195" s="5" t="s">
        <v>141</v>
      </c>
      <c r="B195" s="8">
        <v>350000</v>
      </c>
    </row>
    <row r="196" spans="1:2" x14ac:dyDescent="0.25">
      <c r="A196" s="5" t="s">
        <v>142</v>
      </c>
      <c r="B196" s="8">
        <v>35000</v>
      </c>
    </row>
    <row r="197" spans="1:2" x14ac:dyDescent="0.25">
      <c r="A197" s="5" t="s">
        <v>143</v>
      </c>
      <c r="B197" s="8">
        <v>1320000</v>
      </c>
    </row>
    <row r="198" spans="1:2" x14ac:dyDescent="0.25">
      <c r="A198" s="5" t="s">
        <v>144</v>
      </c>
      <c r="B198" s="8">
        <v>850000</v>
      </c>
    </row>
    <row r="199" spans="1:2" x14ac:dyDescent="0.25">
      <c r="A199" s="5" t="s">
        <v>145</v>
      </c>
      <c r="B199" s="8">
        <v>5576000</v>
      </c>
    </row>
    <row r="200" spans="1:2" x14ac:dyDescent="0.25">
      <c r="A200" s="5" t="s">
        <v>146</v>
      </c>
      <c r="B200" s="8">
        <v>200000</v>
      </c>
    </row>
    <row r="201" spans="1:2" x14ac:dyDescent="0.25">
      <c r="A201" s="5" t="s">
        <v>147</v>
      </c>
      <c r="B201" s="8">
        <v>250180</v>
      </c>
    </row>
    <row r="202" spans="1:2" x14ac:dyDescent="0.25">
      <c r="A202" s="5" t="s">
        <v>148</v>
      </c>
      <c r="B202" s="8">
        <v>875450</v>
      </c>
    </row>
    <row r="203" spans="1:2" x14ac:dyDescent="0.25">
      <c r="A203" s="5" t="s">
        <v>149</v>
      </c>
      <c r="B203" s="8">
        <v>1250000</v>
      </c>
    </row>
    <row r="204" spans="1:2" x14ac:dyDescent="0.25">
      <c r="A204" s="5" t="s">
        <v>150</v>
      </c>
      <c r="B204" s="8">
        <v>2172072</v>
      </c>
    </row>
    <row r="205" spans="1:2" x14ac:dyDescent="0.25">
      <c r="A205" s="5" t="s">
        <v>151</v>
      </c>
      <c r="B205" s="8">
        <v>5050000</v>
      </c>
    </row>
    <row r="206" spans="1:2" x14ac:dyDescent="0.25">
      <c r="A206" s="5" t="s">
        <v>152</v>
      </c>
      <c r="B206" s="8">
        <v>3460000</v>
      </c>
    </row>
    <row r="207" spans="1:2" x14ac:dyDescent="0.25">
      <c r="A207" s="5" t="s">
        <v>153</v>
      </c>
      <c r="B207" s="8">
        <v>9627000</v>
      </c>
    </row>
    <row r="208" spans="1:2" x14ac:dyDescent="0.25">
      <c r="A208" s="5" t="s">
        <v>154</v>
      </c>
      <c r="B208" s="8">
        <v>11407000</v>
      </c>
    </row>
    <row r="209" spans="1:2" ht="15.75" thickBot="1" x14ac:dyDescent="0.3">
      <c r="A209" s="24"/>
      <c r="B209" s="24"/>
    </row>
    <row r="210" spans="1:2" ht="15.75" thickTop="1" x14ac:dyDescent="0.25">
      <c r="A210" s="19" t="s">
        <v>275</v>
      </c>
      <c r="B210" s="9">
        <f>SUM(B188:B208)</f>
        <v>94439449.650000006</v>
      </c>
    </row>
    <row r="213" spans="1:2" x14ac:dyDescent="0.25">
      <c r="A213" s="45" t="s">
        <v>155</v>
      </c>
      <c r="B213" s="45"/>
    </row>
    <row r="214" spans="1:2" x14ac:dyDescent="0.25">
      <c r="A214" s="24"/>
      <c r="B214" s="24"/>
    </row>
    <row r="215" spans="1:2" x14ac:dyDescent="0.25">
      <c r="A215" s="11" t="s">
        <v>156</v>
      </c>
      <c r="B215" s="27">
        <f>B216</f>
        <v>56170247.590000004</v>
      </c>
    </row>
    <row r="216" spans="1:2" x14ac:dyDescent="0.25">
      <c r="A216" s="1" t="s">
        <v>157</v>
      </c>
      <c r="B216" s="28">
        <f>B217</f>
        <v>56170247.590000004</v>
      </c>
    </row>
    <row r="217" spans="1:2" x14ac:dyDescent="0.25">
      <c r="A217" s="5" t="s">
        <v>158</v>
      </c>
      <c r="B217" s="8">
        <v>56170247.590000004</v>
      </c>
    </row>
    <row r="218" spans="1:2" x14ac:dyDescent="0.25">
      <c r="A218" s="24"/>
      <c r="B218" s="24"/>
    </row>
    <row r="219" spans="1:2" x14ac:dyDescent="0.25">
      <c r="A219" s="11" t="s">
        <v>159</v>
      </c>
      <c r="B219" s="27">
        <f>B220+B227+B232+B234+B237</f>
        <v>37418842.060000002</v>
      </c>
    </row>
    <row r="220" spans="1:2" x14ac:dyDescent="0.25">
      <c r="A220" s="1" t="s">
        <v>160</v>
      </c>
      <c r="B220" s="28">
        <f>SUM(B221:B226)</f>
        <v>11982766.060000001</v>
      </c>
    </row>
    <row r="221" spans="1:2" x14ac:dyDescent="0.25">
      <c r="A221" s="5" t="s">
        <v>161</v>
      </c>
      <c r="B221" s="8">
        <v>3282766.06</v>
      </c>
    </row>
    <row r="222" spans="1:2" x14ac:dyDescent="0.25">
      <c r="A222" s="5" t="s">
        <v>162</v>
      </c>
      <c r="B222" s="8">
        <v>200000</v>
      </c>
    </row>
    <row r="223" spans="1:2" x14ac:dyDescent="0.25">
      <c r="A223" s="5" t="s">
        <v>163</v>
      </c>
      <c r="B223" s="8">
        <v>2500000</v>
      </c>
    </row>
    <row r="224" spans="1:2" x14ac:dyDescent="0.25">
      <c r="A224" s="5" t="s">
        <v>164</v>
      </c>
      <c r="B224" s="8">
        <v>2750000</v>
      </c>
    </row>
    <row r="225" spans="1:2" x14ac:dyDescent="0.25">
      <c r="A225" s="5" t="s">
        <v>165</v>
      </c>
      <c r="B225" s="8">
        <v>3100000</v>
      </c>
    </row>
    <row r="226" spans="1:2" x14ac:dyDescent="0.25">
      <c r="A226" s="5" t="s">
        <v>166</v>
      </c>
      <c r="B226" s="8">
        <v>150000</v>
      </c>
    </row>
    <row r="227" spans="1:2" x14ac:dyDescent="0.25">
      <c r="A227" s="3" t="s">
        <v>167</v>
      </c>
      <c r="B227" s="28">
        <f>SUM(B228:B230)</f>
        <v>985000</v>
      </c>
    </row>
    <row r="228" spans="1:2" x14ac:dyDescent="0.25">
      <c r="A228" s="5" t="s">
        <v>168</v>
      </c>
      <c r="B228" s="8">
        <v>690000</v>
      </c>
    </row>
    <row r="229" spans="1:2" x14ac:dyDescent="0.25">
      <c r="A229" s="5" t="s">
        <v>169</v>
      </c>
      <c r="B229" s="8">
        <v>220000</v>
      </c>
    </row>
    <row r="230" spans="1:2" x14ac:dyDescent="0.25">
      <c r="A230" s="5" t="s">
        <v>170</v>
      </c>
      <c r="B230" s="8">
        <v>75000</v>
      </c>
    </row>
    <row r="231" spans="1:2" x14ac:dyDescent="0.25">
      <c r="A231" s="5"/>
      <c r="B231" s="8"/>
    </row>
    <row r="232" spans="1:2" x14ac:dyDescent="0.25">
      <c r="A232" s="1" t="s">
        <v>171</v>
      </c>
      <c r="B232" s="28">
        <f>B233</f>
        <v>500000</v>
      </c>
    </row>
    <row r="233" spans="1:2" x14ac:dyDescent="0.25">
      <c r="A233" s="5" t="s">
        <v>172</v>
      </c>
      <c r="B233" s="8">
        <v>500000</v>
      </c>
    </row>
    <row r="234" spans="1:2" x14ac:dyDescent="0.25">
      <c r="A234" s="3" t="s">
        <v>173</v>
      </c>
      <c r="B234" s="28">
        <f>SUM(B235:B236)</f>
        <v>13070801</v>
      </c>
    </row>
    <row r="235" spans="1:2" x14ac:dyDescent="0.25">
      <c r="A235" s="5" t="s">
        <v>174</v>
      </c>
      <c r="B235" s="8">
        <v>2850000</v>
      </c>
    </row>
    <row r="236" spans="1:2" x14ac:dyDescent="0.25">
      <c r="A236" s="5" t="s">
        <v>175</v>
      </c>
      <c r="B236" s="8">
        <v>10220801</v>
      </c>
    </row>
    <row r="237" spans="1:2" x14ac:dyDescent="0.25">
      <c r="A237" s="3" t="s">
        <v>176</v>
      </c>
      <c r="B237" s="28">
        <f>B238</f>
        <v>10880275</v>
      </c>
    </row>
    <row r="238" spans="1:2" x14ac:dyDescent="0.25">
      <c r="A238" s="5" t="s">
        <v>177</v>
      </c>
      <c r="B238" s="8">
        <v>10880275</v>
      </c>
    </row>
    <row r="239" spans="1:2" x14ac:dyDescent="0.25">
      <c r="A239" s="24"/>
      <c r="B239" s="24"/>
    </row>
    <row r="240" spans="1:2" x14ac:dyDescent="0.25">
      <c r="A240" s="24"/>
      <c r="B240" s="24"/>
    </row>
    <row r="241" spans="1:2" x14ac:dyDescent="0.25">
      <c r="A241" s="11" t="s">
        <v>178</v>
      </c>
      <c r="B241" s="27">
        <f>B242</f>
        <v>850360</v>
      </c>
    </row>
    <row r="242" spans="1:2" x14ac:dyDescent="0.25">
      <c r="A242" s="3" t="s">
        <v>179</v>
      </c>
      <c r="B242" s="28">
        <f>B243</f>
        <v>850360</v>
      </c>
    </row>
    <row r="243" spans="1:2" x14ac:dyDescent="0.25">
      <c r="A243" s="5" t="s">
        <v>180</v>
      </c>
      <c r="B243" s="8">
        <v>850360</v>
      </c>
    </row>
    <row r="244" spans="1:2" x14ac:dyDescent="0.25">
      <c r="A244" s="24"/>
      <c r="B244" s="24"/>
    </row>
    <row r="245" spans="1:2" ht="15.75" thickBot="1" x14ac:dyDescent="0.3">
      <c r="A245" s="24"/>
      <c r="B245" s="24"/>
    </row>
    <row r="246" spans="1:2" ht="15.75" thickTop="1" x14ac:dyDescent="0.25">
      <c r="A246" s="19" t="s">
        <v>275</v>
      </c>
      <c r="B246" s="9">
        <f>B215+B219+B241</f>
        <v>94439449.650000006</v>
      </c>
    </row>
    <row r="247" spans="1:2" x14ac:dyDescent="0.25">
      <c r="A247" s="19"/>
      <c r="B247" s="13"/>
    </row>
    <row r="249" spans="1:2" x14ac:dyDescent="0.25">
      <c r="A249" s="45" t="s">
        <v>181</v>
      </c>
      <c r="B249" s="45"/>
    </row>
    <row r="251" spans="1:2" x14ac:dyDescent="0.25">
      <c r="A251" s="5" t="s">
        <v>182</v>
      </c>
      <c r="B251" s="8">
        <v>74611491.299999997</v>
      </c>
    </row>
    <row r="252" spans="1:2" x14ac:dyDescent="0.25">
      <c r="A252" s="5" t="s">
        <v>183</v>
      </c>
      <c r="B252" s="8">
        <v>19827958.350000001</v>
      </c>
    </row>
    <row r="253" spans="1:2" ht="15.75" thickBot="1" x14ac:dyDescent="0.3">
      <c r="A253" s="5" t="s">
        <v>184</v>
      </c>
      <c r="B253" s="8"/>
    </row>
    <row r="254" spans="1:2" ht="15.75" thickTop="1" x14ac:dyDescent="0.25">
      <c r="A254" s="19" t="s">
        <v>275</v>
      </c>
      <c r="B254" s="9">
        <f>SUM(B251:B253)</f>
        <v>94439449.650000006</v>
      </c>
    </row>
    <row r="257" spans="1:2" x14ac:dyDescent="0.25">
      <c r="A257" s="46" t="s">
        <v>276</v>
      </c>
      <c r="B257" s="46"/>
    </row>
    <row r="258" spans="1:2" x14ac:dyDescent="0.25">
      <c r="A258" s="24"/>
      <c r="B258" s="24"/>
    </row>
    <row r="259" spans="1:2" x14ac:dyDescent="0.25">
      <c r="A259" s="3" t="s">
        <v>185</v>
      </c>
      <c r="B259" s="28">
        <f>B260+B261</f>
        <v>65049000</v>
      </c>
    </row>
    <row r="260" spans="1:2" x14ac:dyDescent="0.25">
      <c r="A260" s="5" t="s">
        <v>186</v>
      </c>
      <c r="B260" s="8">
        <v>57595000</v>
      </c>
    </row>
    <row r="261" spans="1:2" x14ac:dyDescent="0.25">
      <c r="A261" s="5" t="s">
        <v>187</v>
      </c>
      <c r="B261" s="8">
        <v>7454000</v>
      </c>
    </row>
    <row r="262" spans="1:2" x14ac:dyDescent="0.25">
      <c r="A262" s="24"/>
      <c r="B262" s="24"/>
    </row>
    <row r="263" spans="1:2" x14ac:dyDescent="0.25">
      <c r="A263" s="3" t="s">
        <v>188</v>
      </c>
      <c r="B263" s="28">
        <f>B264</f>
        <v>7996449.6500000004</v>
      </c>
    </row>
    <row r="264" spans="1:2" x14ac:dyDescent="0.25">
      <c r="A264" s="5" t="s">
        <v>189</v>
      </c>
      <c r="B264" s="8">
        <v>7996449.6500000004</v>
      </c>
    </row>
    <row r="265" spans="1:2" x14ac:dyDescent="0.25">
      <c r="A265" s="24"/>
      <c r="B265" s="24"/>
    </row>
    <row r="266" spans="1:2" x14ac:dyDescent="0.25">
      <c r="A266" s="3" t="s">
        <v>190</v>
      </c>
      <c r="B266" s="28">
        <f>B267+B268</f>
        <v>21034000</v>
      </c>
    </row>
    <row r="267" spans="1:2" x14ac:dyDescent="0.25">
      <c r="A267" s="5" t="s">
        <v>191</v>
      </c>
      <c r="B267" s="8">
        <v>9627000</v>
      </c>
    </row>
    <row r="268" spans="1:2" x14ac:dyDescent="0.25">
      <c r="A268" s="5" t="s">
        <v>192</v>
      </c>
      <c r="B268" s="8">
        <v>11407000</v>
      </c>
    </row>
    <row r="269" spans="1:2" x14ac:dyDescent="0.25">
      <c r="A269" s="24"/>
      <c r="B269" s="24"/>
    </row>
    <row r="270" spans="1:2" x14ac:dyDescent="0.25">
      <c r="A270" s="19" t="s">
        <v>193</v>
      </c>
      <c r="B270" s="22">
        <v>360000</v>
      </c>
    </row>
    <row r="271" spans="1:2" ht="15.75" thickBot="1" x14ac:dyDescent="0.3">
      <c r="A271" s="24"/>
      <c r="B271" s="24"/>
    </row>
    <row r="272" spans="1:2" ht="15.75" thickTop="1" x14ac:dyDescent="0.25">
      <c r="A272" s="19" t="s">
        <v>275</v>
      </c>
      <c r="B272" s="9">
        <f>B259+B263+B266+B270</f>
        <v>94439449.650000006</v>
      </c>
    </row>
    <row r="278" spans="1:2" x14ac:dyDescent="0.25">
      <c r="A278" s="47" t="s">
        <v>194</v>
      </c>
      <c r="B278" s="47"/>
    </row>
    <row r="279" spans="1:2" x14ac:dyDescent="0.25">
      <c r="A279" s="29" t="s">
        <v>195</v>
      </c>
      <c r="B279" s="30">
        <v>54446449.649999999</v>
      </c>
    </row>
    <row r="280" spans="1:2" x14ac:dyDescent="0.25">
      <c r="A280" s="29" t="s">
        <v>196</v>
      </c>
      <c r="B280" s="30">
        <v>320000</v>
      </c>
    </row>
    <row r="281" spans="1:2" x14ac:dyDescent="0.25">
      <c r="A281" s="29" t="s">
        <v>197</v>
      </c>
      <c r="B281" s="30">
        <v>550000</v>
      </c>
    </row>
    <row r="282" spans="1:2" x14ac:dyDescent="0.25">
      <c r="A282" s="29" t="s">
        <v>198</v>
      </c>
      <c r="B282" s="30">
        <v>150000</v>
      </c>
    </row>
    <row r="283" spans="1:2" x14ac:dyDescent="0.25">
      <c r="A283" s="29" t="s">
        <v>199</v>
      </c>
      <c r="B283" s="30">
        <v>100000</v>
      </c>
    </row>
    <row r="284" spans="1:2" x14ac:dyDescent="0.25">
      <c r="A284" s="29" t="s">
        <v>200</v>
      </c>
      <c r="B284" s="30">
        <v>500000</v>
      </c>
    </row>
    <row r="285" spans="1:2" x14ac:dyDescent="0.25">
      <c r="A285" s="29" t="s">
        <v>201</v>
      </c>
      <c r="B285" s="30">
        <v>100000</v>
      </c>
    </row>
    <row r="286" spans="1:2" x14ac:dyDescent="0.25">
      <c r="A286" s="29" t="s">
        <v>202</v>
      </c>
      <c r="B286" s="30">
        <v>500000</v>
      </c>
    </row>
    <row r="287" spans="1:2" x14ac:dyDescent="0.25">
      <c r="A287" s="29" t="s">
        <v>203</v>
      </c>
      <c r="B287" s="30">
        <v>100000</v>
      </c>
    </row>
    <row r="288" spans="1:2" x14ac:dyDescent="0.25">
      <c r="A288" s="29" t="s">
        <v>204</v>
      </c>
      <c r="B288" s="30">
        <v>120000</v>
      </c>
    </row>
    <row r="289" spans="1:2" x14ac:dyDescent="0.25">
      <c r="A289" s="29" t="s">
        <v>205</v>
      </c>
      <c r="B289" s="30">
        <v>70000</v>
      </c>
    </row>
    <row r="290" spans="1:2" x14ac:dyDescent="0.25">
      <c r="A290" s="29" t="s">
        <v>206</v>
      </c>
      <c r="B290" s="30">
        <v>220000</v>
      </c>
    </row>
    <row r="291" spans="1:2" x14ac:dyDescent="0.25">
      <c r="A291" s="29" t="s">
        <v>207</v>
      </c>
      <c r="B291" s="30">
        <v>155000</v>
      </c>
    </row>
    <row r="292" spans="1:2" x14ac:dyDescent="0.25">
      <c r="A292" s="29" t="s">
        <v>208</v>
      </c>
      <c r="B292" s="30">
        <v>5000000</v>
      </c>
    </row>
    <row r="293" spans="1:2" x14ac:dyDescent="0.25">
      <c r="A293" s="29" t="s">
        <v>209</v>
      </c>
      <c r="B293" s="30">
        <v>120000</v>
      </c>
    </row>
    <row r="294" spans="1:2" x14ac:dyDescent="0.25">
      <c r="A294" s="29" t="s">
        <v>210</v>
      </c>
      <c r="B294" s="30">
        <v>2281400</v>
      </c>
    </row>
    <row r="295" spans="1:2" x14ac:dyDescent="0.25">
      <c r="A295" s="29" t="s">
        <v>211</v>
      </c>
      <c r="B295" s="30">
        <v>9125600</v>
      </c>
    </row>
    <row r="296" spans="1:2" x14ac:dyDescent="0.25">
      <c r="A296" s="29" t="s">
        <v>212</v>
      </c>
      <c r="B296" s="30">
        <v>1950000</v>
      </c>
    </row>
    <row r="297" spans="1:2" x14ac:dyDescent="0.25">
      <c r="A297" s="29" t="s">
        <v>213</v>
      </c>
      <c r="B297" s="30">
        <v>1000000</v>
      </c>
    </row>
    <row r="298" spans="1:2" x14ac:dyDescent="0.25">
      <c r="A298" s="29" t="s">
        <v>214</v>
      </c>
      <c r="B298" s="30">
        <v>550000</v>
      </c>
    </row>
    <row r="299" spans="1:2" x14ac:dyDescent="0.25">
      <c r="A299" s="29" t="s">
        <v>215</v>
      </c>
      <c r="B299" s="30">
        <v>7454000</v>
      </c>
    </row>
    <row r="300" spans="1:2" x14ac:dyDescent="0.25">
      <c r="A300" s="29" t="s">
        <v>216</v>
      </c>
      <c r="B300" s="30">
        <v>9627000</v>
      </c>
    </row>
    <row r="301" spans="1:2" x14ac:dyDescent="0.25">
      <c r="A301" s="19" t="s">
        <v>275</v>
      </c>
      <c r="B301" s="10">
        <f>SUM(B279:B300)</f>
        <v>94439449.650000006</v>
      </c>
    </row>
    <row r="304" spans="1:2" ht="21" customHeight="1" x14ac:dyDescent="0.25">
      <c r="A304" s="43" t="s">
        <v>217</v>
      </c>
      <c r="B304" s="43"/>
    </row>
    <row r="305" spans="1:2" ht="21" customHeight="1" x14ac:dyDescent="0.25">
      <c r="A305" s="43"/>
      <c r="B305" s="43"/>
    </row>
    <row r="306" spans="1:2" ht="21" customHeight="1" x14ac:dyDescent="0.25">
      <c r="A306" s="43"/>
      <c r="B306" s="43"/>
    </row>
    <row r="307" spans="1:2" ht="21" customHeight="1" x14ac:dyDescent="0.25">
      <c r="A307" s="43"/>
      <c r="B307" s="43"/>
    </row>
    <row r="308" spans="1:2" x14ac:dyDescent="0.25">
      <c r="A308" s="31"/>
      <c r="B308" s="31"/>
    </row>
    <row r="309" spans="1:2" ht="15" customHeight="1" x14ac:dyDescent="0.25">
      <c r="A309" s="43" t="s">
        <v>218</v>
      </c>
      <c r="B309" s="43"/>
    </row>
    <row r="310" spans="1:2" x14ac:dyDescent="0.25">
      <c r="A310" s="43"/>
      <c r="B310" s="43"/>
    </row>
    <row r="311" spans="1:2" x14ac:dyDescent="0.25">
      <c r="A311" s="43"/>
      <c r="B311" s="43"/>
    </row>
    <row r="312" spans="1:2" x14ac:dyDescent="0.25">
      <c r="A312" s="43"/>
      <c r="B312" s="43"/>
    </row>
    <row r="313" spans="1:2" x14ac:dyDescent="0.25">
      <c r="A313" s="31"/>
      <c r="B313" s="31"/>
    </row>
    <row r="314" spans="1:2" x14ac:dyDescent="0.25">
      <c r="A314" s="31"/>
      <c r="B314" s="31"/>
    </row>
    <row r="315" spans="1:2" x14ac:dyDescent="0.25">
      <c r="A315" s="31"/>
      <c r="B315" s="31"/>
    </row>
    <row r="316" spans="1:2" x14ac:dyDescent="0.25">
      <c r="A316" s="31"/>
      <c r="B316" s="31"/>
    </row>
    <row r="317" spans="1:2" x14ac:dyDescent="0.25">
      <c r="A317" s="31"/>
      <c r="B317" s="31"/>
    </row>
    <row r="318" spans="1:2" x14ac:dyDescent="0.25">
      <c r="A318" s="31"/>
      <c r="B318" s="31"/>
    </row>
    <row r="319" spans="1:2" x14ac:dyDescent="0.25">
      <c r="A319" s="31"/>
      <c r="B319" s="31"/>
    </row>
    <row r="320" spans="1:2" x14ac:dyDescent="0.25">
      <c r="A320" s="31"/>
      <c r="B320" s="31"/>
    </row>
    <row r="321" spans="1:2" x14ac:dyDescent="0.25">
      <c r="A321" s="31"/>
      <c r="B321" s="31"/>
    </row>
    <row r="322" spans="1:2" x14ac:dyDescent="0.25">
      <c r="A322" s="31"/>
      <c r="B322" s="31"/>
    </row>
    <row r="323" spans="1:2" x14ac:dyDescent="0.25">
      <c r="A323" s="43" t="s">
        <v>219</v>
      </c>
      <c r="B323" s="43"/>
    </row>
    <row r="324" spans="1:2" x14ac:dyDescent="0.25">
      <c r="A324" s="43"/>
      <c r="B324" s="43"/>
    </row>
    <row r="325" spans="1:2" x14ac:dyDescent="0.25">
      <c r="A325" s="43"/>
      <c r="B325" s="43"/>
    </row>
    <row r="327" spans="1:2" x14ac:dyDescent="0.25">
      <c r="A327" s="51" t="s">
        <v>220</v>
      </c>
      <c r="B327" s="36" t="s">
        <v>221</v>
      </c>
    </row>
    <row r="328" spans="1:2" x14ac:dyDescent="0.25">
      <c r="A328" s="51"/>
      <c r="B328" s="37" t="s">
        <v>222</v>
      </c>
    </row>
    <row r="329" spans="1:2" x14ac:dyDescent="0.25">
      <c r="A329" s="51" t="s">
        <v>223</v>
      </c>
      <c r="B329" s="38">
        <v>45000</v>
      </c>
    </row>
    <row r="330" spans="1:2" x14ac:dyDescent="0.25">
      <c r="A330" s="51"/>
      <c r="B330" s="38">
        <v>60000</v>
      </c>
    </row>
    <row r="331" spans="1:2" x14ac:dyDescent="0.25">
      <c r="A331" s="51" t="s">
        <v>224</v>
      </c>
      <c r="B331" s="38">
        <v>18000</v>
      </c>
    </row>
    <row r="332" spans="1:2" x14ac:dyDescent="0.25">
      <c r="A332" s="51"/>
      <c r="B332" s="38">
        <v>28000</v>
      </c>
    </row>
    <row r="333" spans="1:2" x14ac:dyDescent="0.25">
      <c r="A333" s="51" t="s">
        <v>225</v>
      </c>
      <c r="B333" s="38">
        <v>16000</v>
      </c>
    </row>
    <row r="334" spans="1:2" x14ac:dyDescent="0.25">
      <c r="A334" s="51"/>
      <c r="B334" s="38">
        <v>23000</v>
      </c>
    </row>
    <row r="335" spans="1:2" x14ac:dyDescent="0.25">
      <c r="A335" s="39" t="s">
        <v>226</v>
      </c>
      <c r="B335" s="39"/>
    </row>
    <row r="336" spans="1:2" x14ac:dyDescent="0.25">
      <c r="A336" s="48" t="s">
        <v>227</v>
      </c>
      <c r="B336" s="38">
        <v>16000</v>
      </c>
    </row>
    <row r="337" spans="1:2" x14ac:dyDescent="0.25">
      <c r="A337" s="48"/>
      <c r="B337" s="38">
        <v>23000</v>
      </c>
    </row>
    <row r="338" spans="1:2" ht="20.100000000000001" customHeight="1" x14ac:dyDescent="0.25">
      <c r="A338" s="49" t="s">
        <v>277</v>
      </c>
      <c r="B338" s="38">
        <v>13000</v>
      </c>
    </row>
    <row r="339" spans="1:2" ht="20.100000000000001" customHeight="1" x14ac:dyDescent="0.25">
      <c r="A339" s="50"/>
      <c r="B339" s="38">
        <v>16000</v>
      </c>
    </row>
    <row r="340" spans="1:2" x14ac:dyDescent="0.25">
      <c r="A340" s="51" t="s">
        <v>228</v>
      </c>
      <c r="B340" s="38">
        <v>8000</v>
      </c>
    </row>
    <row r="341" spans="1:2" x14ac:dyDescent="0.25">
      <c r="A341" s="51"/>
      <c r="B341" s="38">
        <v>13000</v>
      </c>
    </row>
    <row r="342" spans="1:2" x14ac:dyDescent="0.25">
      <c r="A342" s="48" t="s">
        <v>229</v>
      </c>
      <c r="B342" s="40">
        <v>7000</v>
      </c>
    </row>
    <row r="343" spans="1:2" x14ac:dyDescent="0.25">
      <c r="A343" s="48"/>
      <c r="B343" s="40">
        <v>16000</v>
      </c>
    </row>
    <row r="344" spans="1:2" x14ac:dyDescent="0.25">
      <c r="A344" s="48" t="s">
        <v>230</v>
      </c>
      <c r="B344" s="40">
        <v>7000</v>
      </c>
    </row>
    <row r="345" spans="1:2" x14ac:dyDescent="0.25">
      <c r="A345" s="48"/>
      <c r="B345" s="40">
        <v>14000</v>
      </c>
    </row>
    <row r="346" spans="1:2" x14ac:dyDescent="0.25">
      <c r="A346" s="48" t="s">
        <v>231</v>
      </c>
      <c r="B346" s="40">
        <v>6000</v>
      </c>
    </row>
    <row r="347" spans="1:2" x14ac:dyDescent="0.25">
      <c r="A347" s="48"/>
      <c r="B347" s="40">
        <v>10000</v>
      </c>
    </row>
    <row r="348" spans="1:2" x14ac:dyDescent="0.25">
      <c r="A348" s="48" t="s">
        <v>232</v>
      </c>
      <c r="B348" s="40">
        <v>9000</v>
      </c>
    </row>
    <row r="349" spans="1:2" x14ac:dyDescent="0.25">
      <c r="A349" s="48"/>
      <c r="B349" s="40">
        <v>12000</v>
      </c>
    </row>
    <row r="350" spans="1:2" x14ac:dyDescent="0.25">
      <c r="A350" s="48" t="s">
        <v>233</v>
      </c>
      <c r="B350" s="40">
        <v>8000</v>
      </c>
    </row>
    <row r="351" spans="1:2" x14ac:dyDescent="0.25">
      <c r="A351" s="48"/>
      <c r="B351" s="40">
        <v>10000</v>
      </c>
    </row>
    <row r="352" spans="1:2" x14ac:dyDescent="0.25">
      <c r="A352" s="48" t="s">
        <v>232</v>
      </c>
      <c r="B352" s="40">
        <v>9000</v>
      </c>
    </row>
    <row r="353" spans="1:2" x14ac:dyDescent="0.25">
      <c r="A353" s="48"/>
      <c r="B353" s="40">
        <v>12000</v>
      </c>
    </row>
    <row r="354" spans="1:2" x14ac:dyDescent="0.25">
      <c r="A354" s="48" t="s">
        <v>233</v>
      </c>
      <c r="B354" s="40">
        <v>8000</v>
      </c>
    </row>
    <row r="355" spans="1:2" x14ac:dyDescent="0.25">
      <c r="A355" s="48"/>
      <c r="B355" s="40">
        <v>10000</v>
      </c>
    </row>
    <row r="356" spans="1:2" x14ac:dyDescent="0.25">
      <c r="A356" s="48" t="s">
        <v>234</v>
      </c>
      <c r="B356" s="40">
        <v>7000</v>
      </c>
    </row>
    <row r="357" spans="1:2" x14ac:dyDescent="0.25">
      <c r="A357" s="48"/>
      <c r="B357" s="40">
        <v>10000</v>
      </c>
    </row>
    <row r="358" spans="1:2" x14ac:dyDescent="0.25">
      <c r="A358" s="48" t="s">
        <v>235</v>
      </c>
      <c r="B358" s="40">
        <v>7000</v>
      </c>
    </row>
    <row r="359" spans="1:2" x14ac:dyDescent="0.25">
      <c r="A359" s="48"/>
      <c r="B359" s="40">
        <v>9000</v>
      </c>
    </row>
    <row r="360" spans="1:2" x14ac:dyDescent="0.25">
      <c r="A360" s="41" t="s">
        <v>236</v>
      </c>
      <c r="B360" s="42"/>
    </row>
    <row r="361" spans="1:2" x14ac:dyDescent="0.25">
      <c r="A361" s="48" t="s">
        <v>237</v>
      </c>
      <c r="B361" s="40">
        <v>6000</v>
      </c>
    </row>
    <row r="362" spans="1:2" x14ac:dyDescent="0.25">
      <c r="A362" s="48"/>
      <c r="B362" s="40">
        <v>10000</v>
      </c>
    </row>
    <row r="363" spans="1:2" x14ac:dyDescent="0.25">
      <c r="A363" s="48" t="s">
        <v>238</v>
      </c>
      <c r="B363" s="40">
        <v>4000</v>
      </c>
    </row>
    <row r="364" spans="1:2" x14ac:dyDescent="0.25">
      <c r="A364" s="48"/>
      <c r="B364" s="40">
        <v>6000</v>
      </c>
    </row>
    <row r="365" spans="1:2" x14ac:dyDescent="0.25">
      <c r="A365" s="48" t="s">
        <v>239</v>
      </c>
      <c r="B365" s="40">
        <v>3000</v>
      </c>
    </row>
    <row r="366" spans="1:2" x14ac:dyDescent="0.25">
      <c r="A366" s="48"/>
      <c r="B366" s="40">
        <v>4000</v>
      </c>
    </row>
    <row r="367" spans="1:2" x14ac:dyDescent="0.25">
      <c r="A367" s="35"/>
      <c r="B367" s="32"/>
    </row>
    <row r="368" spans="1:2" x14ac:dyDescent="0.25">
      <c r="A368" s="35"/>
      <c r="B368" s="32"/>
    </row>
    <row r="369" spans="1:2" x14ac:dyDescent="0.25">
      <c r="A369" s="48" t="s">
        <v>240</v>
      </c>
      <c r="B369" s="40">
        <v>5000</v>
      </c>
    </row>
    <row r="370" spans="1:2" x14ac:dyDescent="0.25">
      <c r="A370" s="48"/>
      <c r="B370" s="40">
        <v>8000</v>
      </c>
    </row>
    <row r="371" spans="1:2" x14ac:dyDescent="0.25">
      <c r="A371" s="48" t="s">
        <v>241</v>
      </c>
      <c r="B371" s="40">
        <v>4000</v>
      </c>
    </row>
    <row r="372" spans="1:2" x14ac:dyDescent="0.25">
      <c r="A372" s="48"/>
      <c r="B372" s="40">
        <v>8000</v>
      </c>
    </row>
    <row r="373" spans="1:2" x14ac:dyDescent="0.25">
      <c r="A373" s="48" t="s">
        <v>242</v>
      </c>
      <c r="B373" s="40">
        <v>6000</v>
      </c>
    </row>
    <row r="374" spans="1:2" x14ac:dyDescent="0.25">
      <c r="A374" s="48"/>
      <c r="B374" s="40">
        <v>9000</v>
      </c>
    </row>
    <row r="375" spans="1:2" x14ac:dyDescent="0.25">
      <c r="A375" s="48" t="s">
        <v>243</v>
      </c>
      <c r="B375" s="40">
        <v>2000</v>
      </c>
    </row>
    <row r="376" spans="1:2" x14ac:dyDescent="0.25">
      <c r="A376" s="48"/>
      <c r="B376" s="40">
        <v>6000</v>
      </c>
    </row>
    <row r="377" spans="1:2" x14ac:dyDescent="0.25">
      <c r="A377" s="48" t="s">
        <v>244</v>
      </c>
      <c r="B377" s="40">
        <v>4000</v>
      </c>
    </row>
    <row r="378" spans="1:2" x14ac:dyDescent="0.25">
      <c r="A378" s="48"/>
      <c r="B378" s="40">
        <v>7000</v>
      </c>
    </row>
    <row r="379" spans="1:2" x14ac:dyDescent="0.25">
      <c r="A379" s="48" t="s">
        <v>245</v>
      </c>
      <c r="B379" s="40">
        <v>3000</v>
      </c>
    </row>
    <row r="380" spans="1:2" x14ac:dyDescent="0.25">
      <c r="A380" s="48"/>
      <c r="B380" s="40">
        <v>6000</v>
      </c>
    </row>
    <row r="381" spans="1:2" x14ac:dyDescent="0.25">
      <c r="A381" s="48" t="s">
        <v>246</v>
      </c>
      <c r="B381" s="40">
        <v>2000</v>
      </c>
    </row>
    <row r="382" spans="1:2" x14ac:dyDescent="0.25">
      <c r="A382" s="48"/>
      <c r="B382" s="40">
        <v>5000</v>
      </c>
    </row>
    <row r="383" spans="1:2" x14ac:dyDescent="0.25">
      <c r="A383" s="48" t="s">
        <v>247</v>
      </c>
      <c r="B383" s="40">
        <v>2000</v>
      </c>
    </row>
    <row r="384" spans="1:2" x14ac:dyDescent="0.25">
      <c r="A384" s="48"/>
      <c r="B384" s="40">
        <v>5000</v>
      </c>
    </row>
    <row r="385" spans="1:2" x14ac:dyDescent="0.25">
      <c r="A385" s="48" t="s">
        <v>248</v>
      </c>
      <c r="B385" s="40">
        <v>2000</v>
      </c>
    </row>
    <row r="386" spans="1:2" x14ac:dyDescent="0.25">
      <c r="A386" s="48"/>
      <c r="B386" s="40">
        <v>5000</v>
      </c>
    </row>
    <row r="387" spans="1:2" x14ac:dyDescent="0.25">
      <c r="A387" s="48" t="s">
        <v>249</v>
      </c>
      <c r="B387" s="40">
        <v>2000</v>
      </c>
    </row>
    <row r="388" spans="1:2" x14ac:dyDescent="0.25">
      <c r="A388" s="48"/>
      <c r="B388" s="40">
        <v>4000</v>
      </c>
    </row>
    <row r="389" spans="1:2" x14ac:dyDescent="0.25">
      <c r="A389" s="48" t="s">
        <v>250</v>
      </c>
      <c r="B389" s="40">
        <v>1000</v>
      </c>
    </row>
    <row r="390" spans="1:2" x14ac:dyDescent="0.25">
      <c r="A390" s="48"/>
      <c r="B390" s="38">
        <v>3000</v>
      </c>
    </row>
    <row r="391" spans="1:2" x14ac:dyDescent="0.25">
      <c r="B391" s="21"/>
    </row>
    <row r="392" spans="1:2" x14ac:dyDescent="0.25">
      <c r="A392" s="43" t="s">
        <v>251</v>
      </c>
      <c r="B392" s="43"/>
    </row>
    <row r="393" spans="1:2" x14ac:dyDescent="0.25">
      <c r="A393" s="43"/>
      <c r="B393" s="43"/>
    </row>
    <row r="394" spans="1:2" x14ac:dyDescent="0.25">
      <c r="A394" s="43"/>
      <c r="B394" s="43"/>
    </row>
    <row r="395" spans="1:2" x14ac:dyDescent="0.25">
      <c r="A395" s="43"/>
      <c r="B395" s="43"/>
    </row>
    <row r="396" spans="1:2" x14ac:dyDescent="0.25">
      <c r="A396" s="16"/>
      <c r="B396" s="16"/>
    </row>
    <row r="397" spans="1:2" ht="15" customHeight="1" x14ac:dyDescent="0.25">
      <c r="A397" s="43" t="s">
        <v>252</v>
      </c>
      <c r="B397" s="43"/>
    </row>
    <row r="398" spans="1:2" x14ac:dyDescent="0.25">
      <c r="A398" s="43"/>
      <c r="B398" s="43"/>
    </row>
    <row r="399" spans="1:2" x14ac:dyDescent="0.25">
      <c r="A399" s="43"/>
      <c r="B399" s="43"/>
    </row>
    <row r="401" spans="1:2" x14ac:dyDescent="0.25">
      <c r="A401" s="21" t="s">
        <v>220</v>
      </c>
      <c r="B401" s="15" t="s">
        <v>253</v>
      </c>
    </row>
    <row r="402" spans="1:2" x14ac:dyDescent="0.25">
      <c r="A402" s="21" t="s">
        <v>254</v>
      </c>
      <c r="B402" s="33">
        <v>3</v>
      </c>
    </row>
    <row r="403" spans="1:2" x14ac:dyDescent="0.25">
      <c r="A403" s="21" t="s">
        <v>255</v>
      </c>
      <c r="B403" s="33">
        <v>8</v>
      </c>
    </row>
    <row r="404" spans="1:2" x14ac:dyDescent="0.25">
      <c r="A404" s="21" t="s">
        <v>256</v>
      </c>
      <c r="B404" s="33">
        <v>24</v>
      </c>
    </row>
    <row r="405" spans="1:2" x14ac:dyDescent="0.25">
      <c r="A405" s="21" t="s">
        <v>257</v>
      </c>
      <c r="B405" s="33">
        <v>12</v>
      </c>
    </row>
    <row r="406" spans="1:2" x14ac:dyDescent="0.25">
      <c r="A406" s="21" t="s">
        <v>258</v>
      </c>
      <c r="B406" s="33">
        <v>7</v>
      </c>
    </row>
    <row r="407" spans="1:2" x14ac:dyDescent="0.25">
      <c r="A407" s="21" t="s">
        <v>259</v>
      </c>
      <c r="B407" s="33">
        <v>4</v>
      </c>
    </row>
    <row r="408" spans="1:2" x14ac:dyDescent="0.25">
      <c r="A408" s="21" t="s">
        <v>260</v>
      </c>
      <c r="B408" s="33">
        <v>45</v>
      </c>
    </row>
    <row r="409" spans="1:2" x14ac:dyDescent="0.25">
      <c r="A409" s="21" t="s">
        <v>261</v>
      </c>
      <c r="B409" s="33">
        <v>20</v>
      </c>
    </row>
    <row r="410" spans="1:2" x14ac:dyDescent="0.25">
      <c r="A410" s="21" t="s">
        <v>262</v>
      </c>
      <c r="B410" s="33">
        <v>9</v>
      </c>
    </row>
    <row r="411" spans="1:2" x14ac:dyDescent="0.25">
      <c r="A411" s="21" t="s">
        <v>263</v>
      </c>
      <c r="B411" s="33">
        <v>6</v>
      </c>
    </row>
    <row r="412" spans="1:2" x14ac:dyDescent="0.25">
      <c r="A412" s="21" t="s">
        <v>264</v>
      </c>
      <c r="B412" s="33">
        <v>10</v>
      </c>
    </row>
    <row r="413" spans="1:2" x14ac:dyDescent="0.25">
      <c r="A413" s="21" t="s">
        <v>265</v>
      </c>
      <c r="B413" s="33">
        <v>3</v>
      </c>
    </row>
    <row r="414" spans="1:2" x14ac:dyDescent="0.25">
      <c r="A414" s="21" t="s">
        <v>266</v>
      </c>
      <c r="B414" s="33">
        <v>11</v>
      </c>
    </row>
    <row r="415" spans="1:2" x14ac:dyDescent="0.25">
      <c r="A415" s="21" t="s">
        <v>267</v>
      </c>
      <c r="B415" s="33">
        <v>8</v>
      </c>
    </row>
    <row r="416" spans="1:2" x14ac:dyDescent="0.25">
      <c r="A416" s="21" t="s">
        <v>268</v>
      </c>
      <c r="B416" s="33">
        <v>16</v>
      </c>
    </row>
    <row r="417" spans="1:2" x14ac:dyDescent="0.25">
      <c r="A417" s="21" t="s">
        <v>269</v>
      </c>
      <c r="B417" s="33">
        <v>36</v>
      </c>
    </row>
    <row r="418" spans="1:2" x14ac:dyDescent="0.25">
      <c r="A418" s="21" t="s">
        <v>270</v>
      </c>
      <c r="B418" s="33">
        <v>21</v>
      </c>
    </row>
    <row r="419" spans="1:2" x14ac:dyDescent="0.25">
      <c r="A419" s="21" t="s">
        <v>271</v>
      </c>
      <c r="B419" s="33">
        <v>58</v>
      </c>
    </row>
    <row r="420" spans="1:2" x14ac:dyDescent="0.25">
      <c r="B420" s="34"/>
    </row>
    <row r="421" spans="1:2" x14ac:dyDescent="0.25">
      <c r="B421" s="34"/>
    </row>
    <row r="422" spans="1:2" x14ac:dyDescent="0.25">
      <c r="A422" s="44" t="s">
        <v>272</v>
      </c>
      <c r="B422" s="44"/>
    </row>
    <row r="423" spans="1:2" x14ac:dyDescent="0.25">
      <c r="A423" s="44"/>
      <c r="B423" s="44"/>
    </row>
    <row r="425" spans="1:2" x14ac:dyDescent="0.25">
      <c r="A425" s="44" t="s">
        <v>278</v>
      </c>
      <c r="B425" s="44"/>
    </row>
    <row r="426" spans="1:2" x14ac:dyDescent="0.25">
      <c r="A426" s="44"/>
      <c r="B426" s="44"/>
    </row>
  </sheetData>
  <mergeCells count="51">
    <mergeCell ref="A387:A388"/>
    <mergeCell ref="A389:A390"/>
    <mergeCell ref="A392:B395"/>
    <mergeCell ref="A336:A337"/>
    <mergeCell ref="A23:B23"/>
    <mergeCell ref="A24:B24"/>
    <mergeCell ref="A186:B186"/>
    <mergeCell ref="A6:B6"/>
    <mergeCell ref="A8:B8"/>
    <mergeCell ref="A9:B9"/>
    <mergeCell ref="A17:B17"/>
    <mergeCell ref="A19:B20"/>
    <mergeCell ref="A327:A328"/>
    <mergeCell ref="A329:A330"/>
    <mergeCell ref="A331:A332"/>
    <mergeCell ref="A333:A334"/>
    <mergeCell ref="A309:B312"/>
    <mergeCell ref="A323:B325"/>
    <mergeCell ref="A338:A339"/>
    <mergeCell ref="A340:A341"/>
    <mergeCell ref="A342:A343"/>
    <mergeCell ref="A344:A345"/>
    <mergeCell ref="A346:A347"/>
    <mergeCell ref="A373:A374"/>
    <mergeCell ref="A348:A349"/>
    <mergeCell ref="A350:A351"/>
    <mergeCell ref="A352:A353"/>
    <mergeCell ref="A354:A355"/>
    <mergeCell ref="A356:A357"/>
    <mergeCell ref="A358:A359"/>
    <mergeCell ref="A361:A362"/>
    <mergeCell ref="A363:A364"/>
    <mergeCell ref="A365:A366"/>
    <mergeCell ref="A369:A370"/>
    <mergeCell ref="A371:A372"/>
    <mergeCell ref="A397:B399"/>
    <mergeCell ref="A422:B423"/>
    <mergeCell ref="A425:B426"/>
    <mergeCell ref="A11:B14"/>
    <mergeCell ref="A213:B213"/>
    <mergeCell ref="A249:B249"/>
    <mergeCell ref="A257:B257"/>
    <mergeCell ref="A278:B278"/>
    <mergeCell ref="A46:B46"/>
    <mergeCell ref="A304:B307"/>
    <mergeCell ref="A375:A376"/>
    <mergeCell ref="A377:A378"/>
    <mergeCell ref="A379:A380"/>
    <mergeCell ref="A381:A382"/>
    <mergeCell ref="A383:A384"/>
    <mergeCell ref="A385:A386"/>
  </mergeCells>
  <pageMargins left="1.1499999999999999"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Usuario</cp:lastModifiedBy>
  <cp:lastPrinted>2017-01-20T20:53:29Z</cp:lastPrinted>
  <dcterms:created xsi:type="dcterms:W3CDTF">2017-01-20T19:54:13Z</dcterms:created>
  <dcterms:modified xsi:type="dcterms:W3CDTF">2017-05-05T17:55:07Z</dcterms:modified>
</cp:coreProperties>
</file>